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288" yWindow="-252" windowWidth="20376" windowHeight="12480" activeTab="2"/>
  </bookViews>
  <sheets>
    <sheet name="Capex" sheetId="2" r:id="rId1"/>
    <sheet name="O&amp;M" sheetId="16" r:id="rId2"/>
    <sheet name="Lifecycle" sheetId="17" r:id="rId3"/>
    <sheet name="Ridership, Revenue, PMT" sheetId="10" r:id="rId4"/>
    <sheet name="Inflation Series and Factors" sheetId="13" r:id="rId5"/>
  </sheets>
  <definedNames>
    <definedName name="_xlnm.Print_Titles" localSheetId="0">Capex!$A:$I,Capex!$1:$3</definedName>
    <definedName name="_xlnm.Print_Titles" localSheetId="2">Lifecycle!$A:$I,Lifecycle!$1:$3</definedName>
    <definedName name="_xlnm.Print_Titles" localSheetId="1">'O&amp;M'!$A:$I,'O&amp;M'!$1:$3</definedName>
    <definedName name="_xlnm.Print_Titles" localSheetId="3">'Ridership, Revenue, PMT'!$A:$I,'Ridership, Revenue, PMT'!$1:$3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5" i="10" l="1"/>
  <c r="AL105" i="10"/>
  <c r="AT105" i="10"/>
  <c r="BB105" i="10"/>
  <c r="V105" i="10"/>
  <c r="AD96" i="10"/>
  <c r="AL96" i="10"/>
  <c r="AT96" i="10"/>
  <c r="BB96" i="10"/>
  <c r="V96" i="10"/>
  <c r="BD105" i="10"/>
  <c r="AZ105" i="10"/>
  <c r="AX105" i="10"/>
  <c r="AV105" i="10"/>
  <c r="AR105" i="10"/>
  <c r="AP105" i="10"/>
  <c r="AN105" i="10"/>
  <c r="AJ105" i="10"/>
  <c r="AH105" i="10"/>
  <c r="AF105" i="10"/>
  <c r="AB105" i="10"/>
  <c r="Z105" i="10"/>
  <c r="X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H99" i="10"/>
  <c r="BD96" i="10"/>
  <c r="BC96" i="10"/>
  <c r="AZ96" i="10"/>
  <c r="AX96" i="10"/>
  <c r="AV96" i="10"/>
  <c r="AR96" i="10"/>
  <c r="AP96" i="10"/>
  <c r="AN96" i="10"/>
  <c r="AJ96" i="10"/>
  <c r="AH96" i="10"/>
  <c r="AF96" i="10"/>
  <c r="AB96" i="10"/>
  <c r="Z96" i="10"/>
  <c r="X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H90" i="10"/>
  <c r="H92" i="10" l="1"/>
  <c r="AY96" i="10"/>
  <c r="AQ96" i="10"/>
  <c r="AI96" i="10"/>
  <c r="AA96" i="10"/>
  <c r="H101" i="10"/>
  <c r="AY105" i="10"/>
  <c r="AQ105" i="10"/>
  <c r="AI105" i="10"/>
  <c r="AA105" i="10"/>
  <c r="AW96" i="10"/>
  <c r="AO96" i="10"/>
  <c r="AK96" i="10"/>
  <c r="AG96" i="10"/>
  <c r="AC96" i="10"/>
  <c r="Y96" i="10"/>
  <c r="BA105" i="10"/>
  <c r="AW105" i="10"/>
  <c r="AS105" i="10"/>
  <c r="AO105" i="10"/>
  <c r="AK105" i="10"/>
  <c r="AG105" i="10"/>
  <c r="AC105" i="10"/>
  <c r="Y105" i="10"/>
  <c r="AU96" i="10"/>
  <c r="AM96" i="10"/>
  <c r="AE96" i="10"/>
  <c r="BC105" i="10"/>
  <c r="AU105" i="10"/>
  <c r="AM105" i="10"/>
  <c r="AE105" i="10"/>
  <c r="AS96" i="10"/>
  <c r="H94" i="10"/>
  <c r="H103" i="10"/>
  <c r="BE96" i="10"/>
  <c r="BA96" i="10"/>
  <c r="BE105" i="10"/>
  <c r="W96" i="10"/>
  <c r="W105" i="10"/>
  <c r="W169" i="10"/>
  <c r="W171" i="10" s="1"/>
  <c r="X169" i="10"/>
  <c r="X171" i="10" s="1"/>
  <c r="Y169" i="10"/>
  <c r="Y171" i="10" s="1"/>
  <c r="Z171" i="10"/>
  <c r="AA171" i="10"/>
  <c r="AC171" i="10"/>
  <c r="AD171" i="10"/>
  <c r="AE171" i="10"/>
  <c r="AF171" i="10"/>
  <c r="AH171" i="10"/>
  <c r="AI171" i="10"/>
  <c r="AK171" i="10"/>
  <c r="AL171" i="10"/>
  <c r="AN171" i="10"/>
  <c r="AP171" i="10"/>
  <c r="AQ171" i="10"/>
  <c r="AS171" i="10"/>
  <c r="AT171" i="10"/>
  <c r="AU171" i="10"/>
  <c r="AV171" i="10"/>
  <c r="AW171" i="10"/>
  <c r="AX171" i="10"/>
  <c r="AY171" i="10"/>
  <c r="BA171" i="10"/>
  <c r="BB171" i="10"/>
  <c r="BD171" i="10"/>
  <c r="V169" i="10"/>
  <c r="V171" i="10" s="1"/>
  <c r="W139" i="10"/>
  <c r="X139" i="10"/>
  <c r="Y139" i="10"/>
  <c r="Z139" i="10"/>
  <c r="AA139" i="10"/>
  <c r="AC139" i="10"/>
  <c r="AD139" i="10"/>
  <c r="AE139" i="10"/>
  <c r="AG139" i="10"/>
  <c r="AH139" i="10"/>
  <c r="AI139" i="10"/>
  <c r="AK139" i="10"/>
  <c r="AL139" i="10"/>
  <c r="AM139" i="10"/>
  <c r="AO139" i="10"/>
  <c r="AP139" i="10"/>
  <c r="AQ139" i="10"/>
  <c r="AS139" i="10"/>
  <c r="AT139" i="10"/>
  <c r="AU139" i="10"/>
  <c r="AW139" i="10"/>
  <c r="AX139" i="10"/>
  <c r="AY139" i="10"/>
  <c r="AZ139" i="10"/>
  <c r="BB139" i="10"/>
  <c r="BC139" i="10"/>
  <c r="BE139" i="10"/>
  <c r="BE171" i="10"/>
  <c r="BC171" i="10"/>
  <c r="AZ171" i="10"/>
  <c r="AR171" i="10"/>
  <c r="AO171" i="10"/>
  <c r="AM171" i="10"/>
  <c r="AJ171" i="10"/>
  <c r="AG171" i="10"/>
  <c r="AB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H167" i="10"/>
  <c r="H165" i="10"/>
  <c r="H163" i="10"/>
  <c r="BD139" i="10"/>
  <c r="BA139" i="10"/>
  <c r="AV139" i="10"/>
  <c r="AR139" i="10"/>
  <c r="AN139" i="10"/>
  <c r="AJ139" i="10"/>
  <c r="AF139" i="10"/>
  <c r="AB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H135" i="10"/>
  <c r="H133" i="10"/>
  <c r="H131" i="10"/>
  <c r="H96" i="10" l="1"/>
  <c r="H105" i="10"/>
  <c r="H137" i="10"/>
  <c r="H171" i="10"/>
  <c r="H169" i="10"/>
  <c r="V139" i="10"/>
  <c r="H139" i="10" s="1"/>
  <c r="BE159" i="10" l="1"/>
  <c r="BD159" i="10"/>
  <c r="BC159" i="10"/>
  <c r="BB159" i="10"/>
  <c r="BA159" i="10"/>
  <c r="AZ159" i="10"/>
  <c r="AY159" i="10"/>
  <c r="AX159" i="10"/>
  <c r="AW159" i="10"/>
  <c r="AV159" i="10"/>
  <c r="AU159" i="10"/>
  <c r="AT159" i="10"/>
  <c r="AS159" i="10"/>
  <c r="AR159" i="10"/>
  <c r="AQ159" i="10"/>
  <c r="AP159" i="10"/>
  <c r="AO159" i="10"/>
  <c r="AN159" i="10"/>
  <c r="AM159" i="10"/>
  <c r="AL159" i="10"/>
  <c r="AK159" i="10"/>
  <c r="AJ159" i="10"/>
  <c r="AI159" i="10"/>
  <c r="AH159" i="10"/>
  <c r="AG159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H157" i="10"/>
  <c r="H155" i="10"/>
  <c r="H153" i="10"/>
  <c r="H151" i="10"/>
  <c r="BE149" i="10"/>
  <c r="BD149" i="10"/>
  <c r="BC149" i="10"/>
  <c r="BB149" i="10"/>
  <c r="BA149" i="10"/>
  <c r="AZ149" i="10"/>
  <c r="AY149" i="10"/>
  <c r="AX149" i="10"/>
  <c r="AW149" i="10"/>
  <c r="AV149" i="10"/>
  <c r="AU149" i="10"/>
  <c r="AT149" i="10"/>
  <c r="AS149" i="10"/>
  <c r="AR149" i="10"/>
  <c r="AQ149" i="10"/>
  <c r="AP149" i="10"/>
  <c r="AO149" i="10"/>
  <c r="AN149" i="10"/>
  <c r="AM149" i="10"/>
  <c r="AL149" i="10"/>
  <c r="AK149" i="10"/>
  <c r="AJ149" i="10"/>
  <c r="AI149" i="10"/>
  <c r="AH149" i="10"/>
  <c r="AG149" i="10"/>
  <c r="AF149" i="10"/>
  <c r="AE149" i="10"/>
  <c r="AD149" i="10"/>
  <c r="AC149" i="10"/>
  <c r="AB149" i="10"/>
  <c r="AA149" i="10"/>
  <c r="Z149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H147" i="10"/>
  <c r="H145" i="10"/>
  <c r="H143" i="10"/>
  <c r="H141" i="10"/>
  <c r="X125" i="10"/>
  <c r="AF125" i="10"/>
  <c r="AN125" i="10"/>
  <c r="AV125" i="10"/>
  <c r="BD125" i="10"/>
  <c r="BE125" i="10"/>
  <c r="X116" i="10"/>
  <c r="AF116" i="10"/>
  <c r="AN116" i="10"/>
  <c r="AV116" i="10"/>
  <c r="BD116" i="10"/>
  <c r="BB125" i="10"/>
  <c r="AZ125" i="10"/>
  <c r="AX125" i="10"/>
  <c r="AT125" i="10"/>
  <c r="AR125" i="10"/>
  <c r="AP125" i="10"/>
  <c r="AL125" i="10"/>
  <c r="AJ125" i="10"/>
  <c r="AH125" i="10"/>
  <c r="AD125" i="10"/>
  <c r="AB125" i="10"/>
  <c r="Z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H119" i="10"/>
  <c r="BB116" i="10"/>
  <c r="AZ116" i="10"/>
  <c r="AX116" i="10"/>
  <c r="AT116" i="10"/>
  <c r="AR116" i="10"/>
  <c r="AP116" i="10"/>
  <c r="AL116" i="10"/>
  <c r="AJ116" i="10"/>
  <c r="AH116" i="10"/>
  <c r="AD116" i="10"/>
  <c r="AB116" i="10"/>
  <c r="Z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H110" i="10"/>
  <c r="Z85" i="10"/>
  <c r="AD85" i="10"/>
  <c r="AL85" i="10"/>
  <c r="AX85" i="10"/>
  <c r="BC85" i="10"/>
  <c r="AZ85" i="10"/>
  <c r="AV85" i="10"/>
  <c r="AT85" i="10"/>
  <c r="AS85" i="10"/>
  <c r="AR85" i="10"/>
  <c r="AP85" i="10"/>
  <c r="AN85" i="10"/>
  <c r="AK85" i="10"/>
  <c r="AJ85" i="10"/>
  <c r="AH85" i="10"/>
  <c r="AF85" i="10"/>
  <c r="AC85" i="10"/>
  <c r="AB85" i="10"/>
  <c r="X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H79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H70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BE191" i="10"/>
  <c r="BD191" i="10"/>
  <c r="BC191" i="10"/>
  <c r="BB191" i="10"/>
  <c r="BA191" i="10"/>
  <c r="AZ191" i="10"/>
  <c r="AY191" i="10"/>
  <c r="AX191" i="10"/>
  <c r="AW191" i="10"/>
  <c r="AV191" i="10"/>
  <c r="AU191" i="10"/>
  <c r="AT191" i="10"/>
  <c r="AS191" i="10"/>
  <c r="AR191" i="10"/>
  <c r="AQ191" i="10"/>
  <c r="AP191" i="10"/>
  <c r="AO191" i="10"/>
  <c r="AN191" i="10"/>
  <c r="AM191" i="10"/>
  <c r="AL191" i="10"/>
  <c r="AK191" i="10"/>
  <c r="AJ191" i="10"/>
  <c r="AI191" i="10"/>
  <c r="AH191" i="10"/>
  <c r="AG191" i="10"/>
  <c r="AF191" i="10"/>
  <c r="AE191" i="10"/>
  <c r="AD191" i="10"/>
  <c r="AC191" i="10"/>
  <c r="AB191" i="10"/>
  <c r="AA191" i="10"/>
  <c r="H187" i="10"/>
  <c r="H185" i="10"/>
  <c r="H183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BE181" i="10"/>
  <c r="BD181" i="10"/>
  <c r="BC181" i="10"/>
  <c r="BB181" i="10"/>
  <c r="BA181" i="10"/>
  <c r="AZ181" i="10"/>
  <c r="AY181" i="10"/>
  <c r="AX181" i="10"/>
  <c r="AW181" i="10"/>
  <c r="AV181" i="10"/>
  <c r="AU181" i="10"/>
  <c r="AT181" i="10"/>
  <c r="AS181" i="10"/>
  <c r="AR181" i="10"/>
  <c r="AQ181" i="10"/>
  <c r="AP181" i="10"/>
  <c r="AO181" i="10"/>
  <c r="AN181" i="10"/>
  <c r="AM181" i="10"/>
  <c r="AL181" i="10"/>
  <c r="AK181" i="10"/>
  <c r="AJ181" i="10"/>
  <c r="AI181" i="10"/>
  <c r="AH181" i="10"/>
  <c r="AG181" i="10"/>
  <c r="AF181" i="10"/>
  <c r="AE181" i="10"/>
  <c r="AD181" i="10"/>
  <c r="AC181" i="10"/>
  <c r="AB181" i="10"/>
  <c r="AA181" i="10"/>
  <c r="Z181" i="10"/>
  <c r="H177" i="10"/>
  <c r="H175" i="10"/>
  <c r="H173" i="10"/>
  <c r="AC76" i="10" l="1"/>
  <c r="AW85" i="10"/>
  <c r="AO85" i="10"/>
  <c r="AG85" i="10"/>
  <c r="Y85" i="10"/>
  <c r="AY85" i="10"/>
  <c r="AU85" i="10"/>
  <c r="AQ85" i="10"/>
  <c r="AM85" i="10"/>
  <c r="AI85" i="10"/>
  <c r="AE85" i="10"/>
  <c r="AA85" i="10"/>
  <c r="W85" i="10"/>
  <c r="AS76" i="10"/>
  <c r="H159" i="10"/>
  <c r="BA76" i="10"/>
  <c r="AK76" i="10"/>
  <c r="H112" i="10"/>
  <c r="BE76" i="10"/>
  <c r="AW76" i="10"/>
  <c r="AO76" i="10"/>
  <c r="AG76" i="10"/>
  <c r="Y76" i="10"/>
  <c r="H149" i="10"/>
  <c r="BE116" i="10"/>
  <c r="BA116" i="10"/>
  <c r="AW116" i="10"/>
  <c r="AS116" i="10"/>
  <c r="AO116" i="10"/>
  <c r="AK116" i="10"/>
  <c r="AG116" i="10"/>
  <c r="AC116" i="10"/>
  <c r="Y116" i="10"/>
  <c r="BA125" i="10"/>
  <c r="AW125" i="10"/>
  <c r="AS125" i="10"/>
  <c r="AO125" i="10"/>
  <c r="AK125" i="10"/>
  <c r="AG125" i="10"/>
  <c r="AC125" i="10"/>
  <c r="Y125" i="10"/>
  <c r="BD76" i="10"/>
  <c r="AZ76" i="10"/>
  <c r="AV76" i="10"/>
  <c r="AR76" i="10"/>
  <c r="AN76" i="10"/>
  <c r="AJ76" i="10"/>
  <c r="AF76" i="10"/>
  <c r="AB76" i="10"/>
  <c r="X76" i="10"/>
  <c r="BC116" i="10"/>
  <c r="AY116" i="10"/>
  <c r="AU116" i="10"/>
  <c r="AQ116" i="10"/>
  <c r="AM116" i="10"/>
  <c r="AI116" i="10"/>
  <c r="AE116" i="10"/>
  <c r="AA116" i="10"/>
  <c r="W116" i="10"/>
  <c r="H121" i="10"/>
  <c r="BC125" i="10"/>
  <c r="AY125" i="10"/>
  <c r="AU125" i="10"/>
  <c r="AQ125" i="10"/>
  <c r="AM125" i="10"/>
  <c r="AI125" i="10"/>
  <c r="AE125" i="10"/>
  <c r="AA125" i="10"/>
  <c r="W125" i="10"/>
  <c r="H123" i="10"/>
  <c r="H114" i="10"/>
  <c r="H181" i="10"/>
  <c r="BD85" i="10"/>
  <c r="H189" i="10"/>
  <c r="H72" i="10"/>
  <c r="V76" i="10"/>
  <c r="BB76" i="10"/>
  <c r="AX76" i="10"/>
  <c r="AT76" i="10"/>
  <c r="AP76" i="10"/>
  <c r="AL76" i="10"/>
  <c r="AH76" i="10"/>
  <c r="AD76" i="10"/>
  <c r="Z76" i="10"/>
  <c r="H83" i="10"/>
  <c r="BB85" i="10"/>
  <c r="BC76" i="10"/>
  <c r="AY76" i="10"/>
  <c r="AU76" i="10"/>
  <c r="AQ76" i="10"/>
  <c r="AM76" i="10"/>
  <c r="AI76" i="10"/>
  <c r="AE76" i="10"/>
  <c r="AA76" i="10"/>
  <c r="W76" i="10"/>
  <c r="H81" i="10"/>
  <c r="BE85" i="10"/>
  <c r="BA85" i="10"/>
  <c r="H74" i="10"/>
  <c r="H179" i="10"/>
  <c r="Z191" i="10"/>
  <c r="H191" i="10" s="1"/>
  <c r="H116" i="10" l="1"/>
  <c r="H125" i="10"/>
  <c r="H76" i="10"/>
  <c r="H85" i="10"/>
  <c r="BE62" i="17" l="1"/>
  <c r="BD62" i="17"/>
  <c r="BC62" i="17"/>
  <c r="BB62" i="17"/>
  <c r="BA62" i="17"/>
  <c r="AZ62" i="17"/>
  <c r="AY62" i="17"/>
  <c r="AX62" i="17"/>
  <c r="AW62" i="17"/>
  <c r="AV62" i="17"/>
  <c r="AU62" i="17"/>
  <c r="AT62" i="17"/>
  <c r="AS62" i="17"/>
  <c r="AR62" i="17"/>
  <c r="AQ62" i="17"/>
  <c r="AP62" i="17"/>
  <c r="AO62" i="17"/>
  <c r="AN62" i="17"/>
  <c r="AM62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BE59" i="17"/>
  <c r="BD59" i="17"/>
  <c r="BC59" i="17"/>
  <c r="BB59" i="17"/>
  <c r="BA59" i="17"/>
  <c r="AZ59" i="17"/>
  <c r="AY59" i="17"/>
  <c r="AX59" i="17"/>
  <c r="AW59" i="17"/>
  <c r="AV59" i="17"/>
  <c r="AU59" i="17"/>
  <c r="AT59" i="17"/>
  <c r="AS59" i="17"/>
  <c r="AR59" i="17"/>
  <c r="AQ59" i="17"/>
  <c r="AP59" i="17"/>
  <c r="AO59" i="17"/>
  <c r="AN59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H53" i="17" s="1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H50" i="17"/>
  <c r="BE44" i="17"/>
  <c r="BD44" i="17"/>
  <c r="BC44" i="17"/>
  <c r="BB44" i="17"/>
  <c r="BA44" i="17"/>
  <c r="AZ44" i="17"/>
  <c r="AY44" i="17"/>
  <c r="AX44" i="17"/>
  <c r="AW44" i="17"/>
  <c r="AV44" i="17"/>
  <c r="AU44" i="17"/>
  <c r="AT44" i="17"/>
  <c r="AS44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H33" i="17"/>
  <c r="H30" i="17"/>
  <c r="H24" i="17"/>
  <c r="H21" i="17"/>
  <c r="H15" i="17"/>
  <c r="H12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AL3" i="17"/>
  <c r="AM3" i="17"/>
  <c r="AN3" i="17"/>
  <c r="AO3" i="17"/>
  <c r="AP3" i="17"/>
  <c r="AQ3" i="17"/>
  <c r="AR3" i="17"/>
  <c r="AS3" i="17"/>
  <c r="AT3" i="17"/>
  <c r="AU3" i="17"/>
  <c r="AV3" i="17"/>
  <c r="AW3" i="17"/>
  <c r="AX3" i="17"/>
  <c r="AY3" i="17"/>
  <c r="AZ3" i="17"/>
  <c r="BA3" i="17"/>
  <c r="BB3" i="17"/>
  <c r="BC3" i="17"/>
  <c r="BD3" i="17"/>
  <c r="BE3" i="17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BE59" i="16"/>
  <c r="BD59" i="16"/>
  <c r="BC59" i="16"/>
  <c r="BB59" i="16"/>
  <c r="BA59" i="16"/>
  <c r="AZ59" i="16"/>
  <c r="AY59" i="16"/>
  <c r="AX59" i="16"/>
  <c r="AW59" i="16"/>
  <c r="AV59" i="16"/>
  <c r="AU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BE44" i="16"/>
  <c r="BD44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BE41" i="16"/>
  <c r="BD41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H33" i="16"/>
  <c r="H30" i="16"/>
  <c r="H24" i="16"/>
  <c r="H21" i="16"/>
  <c r="H15" i="16"/>
  <c r="H12" i="16"/>
  <c r="J3" i="16"/>
  <c r="K3" i="16"/>
  <c r="L3" i="16"/>
  <c r="M3" i="16"/>
  <c r="N3" i="16"/>
  <c r="O3" i="16"/>
  <c r="P3" i="16"/>
  <c r="Q3" i="16"/>
  <c r="R3" i="16"/>
  <c r="S3" i="16"/>
  <c r="T3" i="16"/>
  <c r="U3" i="16"/>
  <c r="V3" i="16"/>
  <c r="W3" i="16"/>
  <c r="X3" i="16"/>
  <c r="Y3" i="16"/>
  <c r="Z3" i="16"/>
  <c r="AA3" i="16"/>
  <c r="AB3" i="16"/>
  <c r="AC3" i="16"/>
  <c r="AD3" i="16"/>
  <c r="AE3" i="16"/>
  <c r="AF3" i="16"/>
  <c r="AG3" i="16"/>
  <c r="AH3" i="16"/>
  <c r="AI3" i="16"/>
  <c r="AJ3" i="16"/>
  <c r="AK3" i="16"/>
  <c r="AL3" i="16"/>
  <c r="AM3" i="16"/>
  <c r="AN3" i="16"/>
  <c r="AO3" i="16"/>
  <c r="AP3" i="16"/>
  <c r="AQ3" i="16"/>
  <c r="AR3" i="16"/>
  <c r="AS3" i="16"/>
  <c r="AT3" i="16"/>
  <c r="AU3" i="16"/>
  <c r="AV3" i="16"/>
  <c r="AW3" i="16"/>
  <c r="AX3" i="16"/>
  <c r="AY3" i="16"/>
  <c r="AZ3" i="16"/>
  <c r="BA3" i="16"/>
  <c r="BB3" i="16"/>
  <c r="BC3" i="16"/>
  <c r="BD3" i="16"/>
  <c r="BE3" i="16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H13" i="2"/>
  <c r="H10" i="2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U6" i="13"/>
  <c r="AV6" i="13"/>
  <c r="AW6" i="13"/>
  <c r="AX6" i="13"/>
  <c r="AY6" i="13"/>
  <c r="AZ6" i="13"/>
  <c r="H44" i="17"/>
  <c r="H41" i="17"/>
  <c r="H59" i="17"/>
  <c r="H62" i="17"/>
  <c r="H41" i="16"/>
  <c r="H59" i="16"/>
  <c r="H53" i="16"/>
  <c r="H50" i="16"/>
  <c r="H44" i="16"/>
  <c r="H62" i="16"/>
  <c r="H22" i="2"/>
  <c r="H19" i="2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H50" i="10"/>
  <c r="H52" i="10"/>
  <c r="H54" i="10"/>
  <c r="H59" i="10"/>
  <c r="H61" i="10"/>
  <c r="H63" i="10"/>
  <c r="H43" i="10"/>
  <c r="H41" i="10"/>
  <c r="H39" i="10"/>
  <c r="H34" i="10"/>
  <c r="H32" i="10"/>
  <c r="H30" i="10"/>
  <c r="J3" i="2"/>
  <c r="H23" i="10"/>
  <c r="H21" i="10"/>
  <c r="H19" i="10"/>
  <c r="H14" i="10"/>
  <c r="H12" i="10"/>
  <c r="H10" i="10"/>
  <c r="J3" i="10"/>
  <c r="K3" i="2"/>
  <c r="L3" i="2"/>
  <c r="K3" i="10"/>
  <c r="L3" i="10"/>
  <c r="M3" i="2"/>
  <c r="M3" i="10"/>
  <c r="N3" i="2"/>
  <c r="O3" i="2"/>
  <c r="O3" i="10"/>
  <c r="N3" i="10"/>
  <c r="P3" i="2"/>
  <c r="P3" i="10"/>
  <c r="Q3" i="2"/>
  <c r="Q3" i="10"/>
  <c r="R3" i="2"/>
  <c r="R3" i="10"/>
  <c r="S3" i="2"/>
  <c r="S3" i="10"/>
  <c r="T3" i="2"/>
  <c r="T3" i="10"/>
  <c r="U3" i="2"/>
  <c r="U3" i="10"/>
  <c r="V3" i="2"/>
  <c r="V3" i="10"/>
  <c r="W3" i="2"/>
  <c r="W3" i="10"/>
  <c r="X3" i="2"/>
  <c r="X3" i="10"/>
  <c r="Y3" i="2"/>
  <c r="Y3" i="10"/>
  <c r="Z3" i="2"/>
  <c r="Z3" i="10"/>
  <c r="AA3" i="2"/>
  <c r="AA3" i="10"/>
  <c r="AB3" i="2"/>
  <c r="AB3" i="10"/>
  <c r="AC3" i="2"/>
  <c r="AC3" i="10"/>
  <c r="AD3" i="2"/>
  <c r="AD3" i="10"/>
  <c r="AE3" i="2"/>
  <c r="AE3" i="10"/>
  <c r="AF3" i="2"/>
  <c r="AF3" i="10"/>
  <c r="AG3" i="2"/>
  <c r="AG3" i="10"/>
  <c r="AH3" i="2"/>
  <c r="AH3" i="10"/>
  <c r="AI3" i="2"/>
  <c r="AI3" i="10"/>
  <c r="AJ3" i="2"/>
  <c r="AJ3" i="10"/>
  <c r="AK3" i="2"/>
  <c r="AK3" i="10"/>
  <c r="AL3" i="2"/>
  <c r="AL3" i="10"/>
  <c r="AM3" i="2"/>
  <c r="AM3" i="10"/>
  <c r="AN3" i="2"/>
  <c r="AN3" i="10"/>
  <c r="AO3" i="2"/>
  <c r="AO3" i="10"/>
  <c r="AP3" i="2"/>
  <c r="AP3" i="10"/>
  <c r="AQ3" i="2"/>
  <c r="AQ3" i="10"/>
  <c r="AR3" i="2"/>
  <c r="AR3" i="10"/>
  <c r="AS3" i="2"/>
  <c r="AS3" i="10"/>
  <c r="AT3" i="2"/>
  <c r="AT3" i="10"/>
  <c r="AU3" i="2"/>
  <c r="AU3" i="10"/>
  <c r="AV3" i="2"/>
  <c r="AV3" i="10"/>
  <c r="AW3" i="2"/>
  <c r="AW3" i="10"/>
  <c r="AX3" i="2"/>
  <c r="AX3" i="10"/>
  <c r="AY3" i="2"/>
  <c r="AY3" i="10"/>
  <c r="AZ3" i="2"/>
  <c r="AZ3" i="10"/>
  <c r="BA3" i="2"/>
  <c r="BA3" i="10"/>
  <c r="BB3" i="2"/>
  <c r="BB3" i="10"/>
  <c r="BC3" i="2"/>
  <c r="BC3" i="10"/>
  <c r="BD3" i="2"/>
  <c r="BD3" i="10"/>
  <c r="BE3" i="2"/>
  <c r="BE3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BC2" i="10"/>
  <c r="BD2" i="10"/>
  <c r="BE2" i="10"/>
  <c r="H65" i="10" l="1"/>
  <c r="H25" i="10"/>
  <c r="H56" i="10"/>
  <c r="H45" i="10"/>
  <c r="H36" i="10"/>
  <c r="H16" i="10"/>
</calcChain>
</file>

<file path=xl/sharedStrings.xml><?xml version="1.0" encoding="utf-8"?>
<sst xmlns="http://schemas.openxmlformats.org/spreadsheetml/2006/main" count="217" uniqueCount="64">
  <si>
    <t>Total</t>
  </si>
  <si>
    <t xml:space="preserve"> </t>
  </si>
  <si>
    <t>Ancillary Revenue</t>
  </si>
  <si>
    <t>Period Counter</t>
  </si>
  <si>
    <t>#</t>
  </si>
  <si>
    <t>Ridership (No.)</t>
  </si>
  <si>
    <t>Valley to Valley Line</t>
  </si>
  <si>
    <t>V2V Line</t>
  </si>
  <si>
    <t>Revenue and Opex Inflation Series</t>
  </si>
  <si>
    <t>Capex and Lifecycle Inflation Series</t>
  </si>
  <si>
    <t>Capex and Lifecycle Inflation Factor</t>
  </si>
  <si>
    <t>Revenue and Opex Inflation Factor</t>
  </si>
  <si>
    <t>%</t>
  </si>
  <si>
    <t>Factor</t>
  </si>
  <si>
    <t>Source: 2014 Business Plan</t>
  </si>
  <si>
    <t>Source: Capex Team</t>
  </si>
  <si>
    <t>Phase 1 Increment</t>
  </si>
  <si>
    <t>2016 BUSINESS PLAN  - Capital Costs - 2015 $</t>
  </si>
  <si>
    <t>2016 BUSINESS PLAN  - Capital Costs - YOE $</t>
  </si>
  <si>
    <t>Capital Costs</t>
  </si>
  <si>
    <t>2016 BUSINESS PLAN - Capital Costs</t>
  </si>
  <si>
    <t>2016 BUSINESS PLAN  - O&amp;M Costs - High Scenario - 2015 $</t>
  </si>
  <si>
    <t>2016 BUSINESS PLAN  - O&amp;M Costs - Medium Scenario - 2015 $</t>
  </si>
  <si>
    <t>2016 BUSINESS PLAN  - O&amp;M Costs - Low Scenario - 2015 $</t>
  </si>
  <si>
    <t>2016 BUSINESS PLAN  - O&amp;M Costs - High Scenario - YOE $</t>
  </si>
  <si>
    <t>2016 BUSINESS PLAN  - O&amp;M Costs - Medium Scenario - YOE $</t>
  </si>
  <si>
    <t>2016 BUSINESS PLAN  - O&amp;M Costs - Low Scenario - YOE $</t>
  </si>
  <si>
    <t>2016 BUSINESS PLAN - O&amp;M Costs</t>
  </si>
  <si>
    <t>2016 BUSINESS PLAN - O&amp;M Costs - 2015 $</t>
  </si>
  <si>
    <t>2016 BUSINESS PLAN - O&amp;M Costs - YOE $</t>
  </si>
  <si>
    <t>2016 BUSINESS PLAN  - Lifecycle Costs - High Scenario - 2015 $</t>
  </si>
  <si>
    <t>2016 BUSINESS PLAN  - Lifecycle Costs - Medium Scenario - 2015 $</t>
  </si>
  <si>
    <t>2016 BUSINESS PLAN  - Lifecycle Costs - Low Scenario - 2015 $</t>
  </si>
  <si>
    <t>2016 BUSINESS PLAN - Lifecycle Costs</t>
  </si>
  <si>
    <t>2016 BUSINESS PLAN - Lifecycle Costs - 2015 $</t>
  </si>
  <si>
    <t>2016 BUSINESS PLAN - Lifecycle Costs - YOE $</t>
  </si>
  <si>
    <t>2016 BUSINESS PLAN  - Lifecycle Costs - High Scenario - YOE $</t>
  </si>
  <si>
    <t>2016 BUSINESS PLAN  - Lifecycle Costs - Medium Scenario - YOE $</t>
  </si>
  <si>
    <t>2016 BUSINESS PLAN  - Lifecycle Costs - Low Scenario - YOE $</t>
  </si>
  <si>
    <t>Farebox Revenue</t>
  </si>
  <si>
    <t>2016 BUSINESS PLAN  - Ridership, Revenue, PMT - Medium Scenario Long/Short Distance - 2015 $</t>
  </si>
  <si>
    <t>Short-Distance Ridership (SCAG)</t>
  </si>
  <si>
    <t>Short-Distance Farebox Revenue (SCAG)</t>
  </si>
  <si>
    <t>Short-Distance Ancillary Revenue (SCAG)</t>
  </si>
  <si>
    <t>Short-Distance Ridership (MTC)</t>
  </si>
  <si>
    <t>Short-Distance Farebox Revenue (MTC)</t>
  </si>
  <si>
    <t>Short-Distance Ancillary Revenue (MTC)</t>
  </si>
  <si>
    <t>Short-Distance PMT (MTC)</t>
  </si>
  <si>
    <t>Long-Distance Ridership</t>
  </si>
  <si>
    <t>Long-Distance PMT</t>
  </si>
  <si>
    <t>Long-Distance Farebox Revenue</t>
  </si>
  <si>
    <t>Long-Distance Ancillary Revenue</t>
  </si>
  <si>
    <t>Short-Distance PMT (SCAG)</t>
  </si>
  <si>
    <t>PH1 (Increment)</t>
  </si>
  <si>
    <t>2016 BUSINESS PLAN - Ridership, Revenue</t>
  </si>
  <si>
    <t>2016 BUSINESS PLAN  - Ridership, Revenue - High Scenario - 2015 $</t>
  </si>
  <si>
    <t>2016 BUSINESS PLAN  - Ridership, Revenue - Medium Scenario V2V and PH1 - 2015 $</t>
  </si>
  <si>
    <t>2016 BUSINESS PLAN  - Ridership, Revenue - Low Scenario - 2015 $</t>
  </si>
  <si>
    <t>2016 BUSINESS PLAN  - Ridership, Revenue - High Scenario - YOE $</t>
  </si>
  <si>
    <t>2016 BUSINESS PLAN  - Ridership, Revenue - Medium Scenario V2V and PH1 - YOE $</t>
  </si>
  <si>
    <t>2016 BUSINESS PLAN  - Ridership, Revenue - Low Scenario - YOE $</t>
  </si>
  <si>
    <t>Revenues, Ridership, PMT</t>
  </si>
  <si>
    <t>Lifecycle Costs</t>
  </si>
  <si>
    <t>O&amp;M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</si>
</sst>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Red]&quot;Err: &quot;#,##0;[Red]&quot;Err: &quot;\-#,##0;[Green]&quot;OK&quot;"/>
    <numFmt numFmtId="165" formatCode="[$-409]d\-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_(* ###0_);_(* \(###0\);_(* &quot;-&quot;_);_(@_)"/>
    <numFmt numFmtId="169" formatCode="#,##0_);\(#,##0\);&quot;-  &quot;;&quot; &quot;@"/>
    <numFmt numFmtId="170" formatCode="dd\ mmm\ yyyy_);&quot;#date&quot;_);&quot;-  &quot;;&quot; &quot;@"/>
    <numFmt numFmtId="171" formatCode="dd\ mmm\ yy_);&quot;#date&quot;_);&quot;-  &quot;;&quot; &quot;@"/>
    <numFmt numFmtId="172" formatCode="#,##0.0000_);\(#,##0.0000\);&quot;-  &quot;;&quot; &quot;@"/>
    <numFmt numFmtId="173" formatCode="0.00%_);\-0.00%_);&quot;-  &quot;;&quot; &quot;@"/>
    <numFmt numFmtId="174" formatCode="#,##0.000_);\(#,##0.000\);&quot;-  &quot;;&quot; &quot;@"/>
    <numFmt numFmtId="175" formatCode="0.000000"/>
    <numFmt numFmtId="176" formatCode="#,##0.0"/>
    <numFmt numFmtId="177" formatCode="_-* #,##0_-;\-* #,##0_-;_-* &quot;-&quot;_-;_-@_-"/>
    <numFmt numFmtId="178" formatCode="&quot;L.&quot;\ #,##0_);[Red]\(&quot;L.&quot;\ #,##0\)"/>
    <numFmt numFmtId="179" formatCode="0.00000"/>
    <numFmt numFmtId="180" formatCode="&quot;L.&quot;\ #,##0.00_);[Red]\(&quot;L.&quot;\ #,##0.00\)"/>
    <numFmt numFmtId="181" formatCode="#,##0.00\ &quot;Lps&quot;;[Red]\-#,##0.00\ &quot;Lps&quot;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  <numFmt numFmtId="184" formatCode="dd\ mmm\ yyyy_);;&quot;-  &quot;;&quot; &quot;@"/>
    <numFmt numFmtId="185" formatCode="dd\ mmm\ yy_);;&quot;-  &quot;;&quot; &quot;@"/>
    <numFmt numFmtId="186" formatCode="_ * #,##0.00_ ;_ * \-#,##0.00_ ;_ * &quot;-&quot;??_ ;_ @_ "/>
    <numFmt numFmtId="187" formatCode="_([$€-2]* #,##0.00_);_([$€-2]* \(#,##0.00\);_([$€-2]* &quot;-&quot;??_)"/>
    <numFmt numFmtId="188" formatCode="#,##0_-;\(#,##0\)"/>
    <numFmt numFmtId="189" formatCode="#."/>
    <numFmt numFmtId="190" formatCode="_(* #,##0.00_);_(* \(#,##0.00\);_(* &quot;&quot;??_);_(@_)"/>
    <numFmt numFmtId="191" formatCode="0.0%_);\-0.0%_);&quot;-  &quot;;&quot; &quot;@"/>
    <numFmt numFmtId="192" formatCode="General_)"/>
    <numFmt numFmtId="193" formatCode="#,##0.00000_);\(#,##0.00000\);&quot;-  &quot;;&quot; &quot;@"/>
    <numFmt numFmtId="194" formatCode="_(* #,##0.0_);_(* \(#,##0.0\);_(* &quot;-&quot;??_);_(@_)"/>
    <numFmt numFmtId="195" formatCode="#,##0.0_);\(#,##0.0\);&quot;-  &quot;;&quot; &quot;@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 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  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u/>
      <sz val="11"/>
      <color rgb="FFFFFFFF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Tms Rmn"/>
    </font>
    <font>
      <sz val="11"/>
      <color indexed="29"/>
      <name val="Calibri"/>
      <family val="2"/>
    </font>
    <font>
      <sz val="10"/>
      <color indexed="8"/>
      <name val="Arial"/>
      <family val="2"/>
    </font>
    <font>
      <sz val="8"/>
      <color indexed="12"/>
      <name val="Tms Rmn"/>
    </font>
    <font>
      <sz val="12"/>
      <name val="Arial"/>
      <family val="2"/>
    </font>
    <font>
      <sz val="11"/>
      <color indexed="17"/>
      <name val="Calibri"/>
      <family val="2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sz val="10"/>
      <name val="Geneva"/>
      <family val="2"/>
    </font>
    <font>
      <sz val="10"/>
      <name val="Verdana"/>
      <family val="2"/>
    </font>
    <font>
      <sz val="8"/>
      <name val="Palatino"/>
      <family val="1"/>
    </font>
    <font>
      <sz val="12"/>
      <color indexed="8"/>
      <name val="CG Times"/>
      <family val="1"/>
    </font>
    <font>
      <sz val="11"/>
      <color indexed="12"/>
      <name val="Book Antiqua"/>
      <family val="1"/>
    </font>
    <font>
      <sz val="12"/>
      <name val="David"/>
      <family val="2"/>
      <charset val="177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Sans Serif 12cpi"/>
    </font>
    <font>
      <sz val="10"/>
      <color indexed="8"/>
      <name val="Sans Serif 17cpi"/>
    </font>
    <font>
      <i/>
      <sz val="11"/>
      <color indexed="23"/>
      <name val="Calibri"/>
      <family val="2"/>
    </font>
    <font>
      <sz val="7"/>
      <name val="Palatino"/>
      <family val="1"/>
    </font>
    <font>
      <sz val="6"/>
      <color indexed="16"/>
      <name val="Palatino"/>
      <family val="1"/>
    </font>
    <font>
      <sz val="8"/>
      <color indexed="25"/>
      <name val="Helvetica Black"/>
    </font>
    <font>
      <sz val="18"/>
      <name val="Times New Roman"/>
      <family val="1"/>
    </font>
    <font>
      <sz val="18"/>
      <name val="Helvetica-Black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0"/>
      <color indexed="16"/>
      <name val="Helvetica-Black"/>
    </font>
    <font>
      <b/>
      <sz val="11"/>
      <color indexed="63"/>
      <name val="Calibri"/>
      <family val="2"/>
    </font>
    <font>
      <sz val="12"/>
      <name val="Courier"/>
      <family val="3"/>
    </font>
    <font>
      <sz val="10"/>
      <name val="Geneva"/>
    </font>
    <font>
      <sz val="10"/>
      <color indexed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sz val="18"/>
      <color theme="3"/>
      <name val="Calibri Light"/>
      <family val="2"/>
      <scheme val="maj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3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4"/>
      </top>
      <bottom style="thin">
        <color rgb="FF409DAD"/>
      </bottom>
      <diagonal/>
    </border>
    <border>
      <left style="thin">
        <color rgb="FF409DAD"/>
      </left>
      <right/>
      <top style="thin">
        <color indexed="24"/>
      </top>
      <bottom style="thin">
        <color rgb="FF409DAD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8"/>
      </top>
      <bottom/>
      <diagonal/>
    </border>
  </borders>
  <cellStyleXfs count="908">
    <xf numFmtId="0" fontId="0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>
      <alignment horizontal="right"/>
    </xf>
    <xf numFmtId="17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9" fillId="0" borderId="0">
      <alignment horizontal="left" wrapText="1"/>
    </xf>
    <xf numFmtId="175" fontId="19" fillId="0" borderId="0">
      <alignment horizontal="left" wrapText="1"/>
    </xf>
    <xf numFmtId="0" fontId="19" fillId="0" borderId="0"/>
    <xf numFmtId="0" fontId="1" fillId="7" borderId="0" applyNumberFormat="0" applyBorder="0" applyAlignment="0" applyProtection="0"/>
    <xf numFmtId="0" fontId="22" fillId="19" borderId="0" applyNumberFormat="0" applyBorder="0" applyAlignment="0" applyProtection="0"/>
    <xf numFmtId="0" fontId="1" fillId="7" borderId="0" applyNumberFormat="0" applyBorder="0" applyAlignment="0" applyProtection="0"/>
    <xf numFmtId="0" fontId="22" fillId="19" borderId="0" applyNumberFormat="0" applyBorder="0" applyAlignment="0" applyProtection="0"/>
    <xf numFmtId="0" fontId="1" fillId="9" borderId="0" applyNumberFormat="0" applyBorder="0" applyAlignment="0" applyProtection="0"/>
    <xf numFmtId="0" fontId="22" fillId="20" borderId="0" applyNumberFormat="0" applyBorder="0" applyAlignment="0" applyProtection="0"/>
    <xf numFmtId="0" fontId="1" fillId="9" borderId="0" applyNumberFormat="0" applyBorder="0" applyAlignment="0" applyProtection="0"/>
    <xf numFmtId="0" fontId="22" fillId="20" borderId="0" applyNumberFormat="0" applyBorder="0" applyAlignment="0" applyProtection="0"/>
    <xf numFmtId="0" fontId="1" fillId="11" borderId="0" applyNumberFormat="0" applyBorder="0" applyAlignment="0" applyProtection="0"/>
    <xf numFmtId="0" fontId="22" fillId="21" borderId="0" applyNumberFormat="0" applyBorder="0" applyAlignment="0" applyProtection="0"/>
    <xf numFmtId="0" fontId="1" fillId="11" borderId="0" applyNumberFormat="0" applyBorder="0" applyAlignment="0" applyProtection="0"/>
    <xf numFmtId="0" fontId="22" fillId="21" borderId="0" applyNumberFormat="0" applyBorder="0" applyAlignment="0" applyProtection="0"/>
    <xf numFmtId="0" fontId="1" fillId="13" borderId="0" applyNumberFormat="0" applyBorder="0" applyAlignment="0" applyProtection="0"/>
    <xf numFmtId="0" fontId="22" fillId="19" borderId="0" applyNumberFormat="0" applyBorder="0" applyAlignment="0" applyProtection="0"/>
    <xf numFmtId="0" fontId="1" fillId="13" borderId="0" applyNumberFormat="0" applyBorder="0" applyAlignment="0" applyProtection="0"/>
    <xf numFmtId="0" fontId="22" fillId="19" borderId="0" applyNumberFormat="0" applyBorder="0" applyAlignment="0" applyProtection="0"/>
    <xf numFmtId="0" fontId="1" fillId="15" borderId="0" applyNumberFormat="0" applyBorder="0" applyAlignment="0" applyProtection="0"/>
    <xf numFmtId="0" fontId="22" fillId="22" borderId="0" applyNumberFormat="0" applyBorder="0" applyAlignment="0" applyProtection="0"/>
    <xf numFmtId="0" fontId="1" fillId="15" borderId="0" applyNumberFormat="0" applyBorder="0" applyAlignment="0" applyProtection="0"/>
    <xf numFmtId="0" fontId="22" fillId="22" borderId="0" applyNumberFormat="0" applyBorder="0" applyAlignment="0" applyProtection="0"/>
    <xf numFmtId="0" fontId="1" fillId="17" borderId="0" applyNumberFormat="0" applyBorder="0" applyAlignment="0" applyProtection="0"/>
    <xf numFmtId="0" fontId="22" fillId="20" borderId="0" applyNumberFormat="0" applyBorder="0" applyAlignment="0" applyProtection="0"/>
    <xf numFmtId="0" fontId="1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1" fillId="8" borderId="0" applyNumberFormat="0" applyBorder="0" applyAlignment="0" applyProtection="0"/>
    <xf numFmtId="0" fontId="22" fillId="28" borderId="0" applyNumberFormat="0" applyBorder="0" applyAlignment="0" applyProtection="0"/>
    <xf numFmtId="0" fontId="1" fillId="8" borderId="0" applyNumberFormat="0" applyBorder="0" applyAlignment="0" applyProtection="0"/>
    <xf numFmtId="0" fontId="22" fillId="28" borderId="0" applyNumberFormat="0" applyBorder="0" applyAlignment="0" applyProtection="0"/>
    <xf numFmtId="0" fontId="1" fillId="10" borderId="0" applyNumberFormat="0" applyBorder="0" applyAlignment="0" applyProtection="0"/>
    <xf numFmtId="0" fontId="22" fillId="20" borderId="0" applyNumberFormat="0" applyBorder="0" applyAlignment="0" applyProtection="0"/>
    <xf numFmtId="0" fontId="1" fillId="10" borderId="0" applyNumberFormat="0" applyBorder="0" applyAlignment="0" applyProtection="0"/>
    <xf numFmtId="0" fontId="22" fillId="20" borderId="0" applyNumberFormat="0" applyBorder="0" applyAlignment="0" applyProtection="0"/>
    <xf numFmtId="0" fontId="1" fillId="12" borderId="0" applyNumberFormat="0" applyBorder="0" applyAlignment="0" applyProtection="0"/>
    <xf numFmtId="0" fontId="22" fillId="29" borderId="0" applyNumberFormat="0" applyBorder="0" applyAlignment="0" applyProtection="0"/>
    <xf numFmtId="0" fontId="1" fillId="12" borderId="0" applyNumberFormat="0" applyBorder="0" applyAlignment="0" applyProtection="0"/>
    <xf numFmtId="0" fontId="22" fillId="29" borderId="0" applyNumberFormat="0" applyBorder="0" applyAlignment="0" applyProtection="0"/>
    <xf numFmtId="0" fontId="1" fillId="14" borderId="0" applyNumberFormat="0" applyBorder="0" applyAlignment="0" applyProtection="0"/>
    <xf numFmtId="0" fontId="22" fillId="28" borderId="0" applyNumberFormat="0" applyBorder="0" applyAlignment="0" applyProtection="0"/>
    <xf numFmtId="0" fontId="1" fillId="14" borderId="0" applyNumberFormat="0" applyBorder="0" applyAlignment="0" applyProtection="0"/>
    <xf numFmtId="0" fontId="22" fillId="28" borderId="0" applyNumberFormat="0" applyBorder="0" applyAlignment="0" applyProtection="0"/>
    <xf numFmtId="0" fontId="1" fillId="16" borderId="0" applyNumberFormat="0" applyBorder="0" applyAlignment="0" applyProtection="0"/>
    <xf numFmtId="0" fontId="22" fillId="30" borderId="0" applyNumberFormat="0" applyBorder="0" applyAlignment="0" applyProtection="0"/>
    <xf numFmtId="0" fontId="1" fillId="16" borderId="0" applyNumberFormat="0" applyBorder="0" applyAlignment="0" applyProtection="0"/>
    <xf numFmtId="0" fontId="22" fillId="30" borderId="0" applyNumberFormat="0" applyBorder="0" applyAlignment="0" applyProtection="0"/>
    <xf numFmtId="0" fontId="1" fillId="18" borderId="0" applyNumberFormat="0" applyBorder="0" applyAlignment="0" applyProtection="0"/>
    <xf numFmtId="0" fontId="22" fillId="20" borderId="0" applyNumberFormat="0" applyBorder="0" applyAlignment="0" applyProtection="0"/>
    <xf numFmtId="0" fontId="1" fillId="18" borderId="0" applyNumberFormat="0" applyBorder="0" applyAlignment="0" applyProtection="0"/>
    <xf numFmtId="0" fontId="22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0" borderId="0" applyNumberFormat="0" applyFont="0" applyFill="0" applyBorder="0" applyAlignment="0">
      <protection locked="0"/>
    </xf>
    <xf numFmtId="176" fontId="24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9" fillId="31" borderId="0" applyNumberFormat="0" applyBorder="0" applyAlignment="0">
      <protection locked="0"/>
    </xf>
    <xf numFmtId="38" fontId="26" fillId="42" borderId="1" applyFont="0" applyFill="0" applyBorder="0" applyAlignment="0" applyProtection="0">
      <alignment horizontal="right"/>
    </xf>
    <xf numFmtId="0" fontId="2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31" fillId="19" borderId="7" applyNumberFormat="0" applyAlignment="0" applyProtection="0"/>
    <xf numFmtId="0" fontId="31" fillId="19" borderId="7" applyNumberFormat="0" applyAlignment="0" applyProtection="0"/>
    <xf numFmtId="0" fontId="31" fillId="19" borderId="7" applyNumberFormat="0" applyAlignment="0" applyProtection="0"/>
    <xf numFmtId="0" fontId="31" fillId="19" borderId="7" applyNumberFormat="0" applyAlignment="0" applyProtection="0"/>
    <xf numFmtId="0" fontId="31" fillId="19" borderId="7" applyNumberFormat="0" applyAlignment="0" applyProtection="0"/>
    <xf numFmtId="0" fontId="31" fillId="19" borderId="7" applyNumberFormat="0" applyAlignment="0" applyProtection="0"/>
    <xf numFmtId="0" fontId="31" fillId="19" borderId="7" applyNumberFormat="0" applyAlignment="0" applyProtection="0"/>
    <xf numFmtId="0" fontId="31" fillId="19" borderId="7" applyNumberFormat="0" applyAlignment="0" applyProtection="0"/>
    <xf numFmtId="0" fontId="31" fillId="28" borderId="7" applyNumberFormat="0" applyAlignment="0" applyProtection="0"/>
    <xf numFmtId="0" fontId="31" fillId="28" borderId="7" applyNumberFormat="0" applyAlignment="0" applyProtection="0"/>
    <xf numFmtId="0" fontId="31" fillId="28" borderId="7" applyNumberFormat="0" applyAlignment="0" applyProtection="0"/>
    <xf numFmtId="0" fontId="31" fillId="28" borderId="7" applyNumberFormat="0" applyAlignment="0" applyProtection="0"/>
    <xf numFmtId="0" fontId="32" fillId="43" borderId="8" applyNumberFormat="0" applyAlignment="0" applyProtection="0"/>
    <xf numFmtId="0" fontId="33" fillId="0" borderId="9" applyNumberFormat="0" applyFill="0" applyAlignment="0" applyProtection="0"/>
    <xf numFmtId="0" fontId="32" fillId="43" borderId="8" applyNumberFormat="0" applyAlignment="0" applyProtection="0"/>
    <xf numFmtId="0" fontId="32" fillId="43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Border="0" applyAlignment="0" applyProtection="0">
      <alignment horizontal="center"/>
    </xf>
    <xf numFmtId="0" fontId="36" fillId="0" borderId="5" applyNumberFormat="0" applyFill="0" applyBorder="0" applyAlignment="0" applyProtection="0">
      <alignment horizontal="center"/>
    </xf>
    <xf numFmtId="176" fontId="37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1" fillId="0" borderId="10">
      <protection locked="0"/>
    </xf>
    <xf numFmtId="0" fontId="41" fillId="0" borderId="10">
      <protection locked="0"/>
    </xf>
    <xf numFmtId="0" fontId="41" fillId="0" borderId="10">
      <protection locked="0"/>
    </xf>
    <xf numFmtId="0" fontId="41" fillId="0" borderId="10">
      <protection locked="0"/>
    </xf>
    <xf numFmtId="0" fontId="39" fillId="0" borderId="0" applyFont="0" applyFill="0" applyBorder="0" applyAlignment="0" applyProtection="0">
      <alignment horizontal="right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8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8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5" fontId="1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26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39" fillId="0" borderId="11" applyNumberFormat="0" applyFont="0" applyFill="0" applyAlignment="0" applyProtection="0"/>
    <xf numFmtId="0" fontId="43" fillId="0" borderId="0" applyNumberFormat="0" applyFill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47" borderId="0" applyNumberFormat="0" applyBorder="0" applyAlignment="0" applyProtection="0"/>
    <xf numFmtId="0" fontId="44" fillId="20" borderId="7" applyNumberFormat="0" applyAlignment="0" applyProtection="0"/>
    <xf numFmtId="0" fontId="44" fillId="20" borderId="7" applyNumberFormat="0" applyAlignment="0" applyProtection="0"/>
    <xf numFmtId="0" fontId="44" fillId="20" borderId="7" applyNumberFormat="0" applyAlignment="0" applyProtection="0"/>
    <xf numFmtId="0" fontId="44" fillId="20" borderId="7" applyNumberFormat="0" applyAlignment="0" applyProtection="0"/>
    <xf numFmtId="3" fontId="45" fillId="0" borderId="0"/>
    <xf numFmtId="3" fontId="45" fillId="0" borderId="0"/>
    <xf numFmtId="0" fontId="46" fillId="0" borderId="0"/>
    <xf numFmtId="187" fontId="1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48" fillId="0" borderId="0" applyFill="0" applyBorder="0" applyProtection="0">
      <alignment horizontal="left"/>
    </xf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49" fillId="0" borderId="0" applyProtection="0">
      <alignment horizontal="right"/>
    </xf>
    <xf numFmtId="188" fontId="50" fillId="0" borderId="12" applyFill="0" applyProtection="0">
      <alignment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Protection="0">
      <alignment horizontal="left"/>
    </xf>
    <xf numFmtId="0" fontId="52" fillId="0" borderId="0" applyProtection="0">
      <alignment horizontal="left"/>
    </xf>
    <xf numFmtId="0" fontId="53" fillId="0" borderId="0" applyProtection="0">
      <alignment horizontal="left"/>
    </xf>
    <xf numFmtId="0" fontId="53" fillId="0" borderId="0" applyProtection="0">
      <alignment horizontal="left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9" fontId="55" fillId="0" borderId="0">
      <protection locked="0"/>
    </xf>
    <xf numFmtId="189" fontId="55" fillId="0" borderId="0">
      <protection locked="0"/>
    </xf>
    <xf numFmtId="0" fontId="56" fillId="24" borderId="0" applyNumberFormat="0" applyBorder="0" applyAlignment="0" applyProtection="0"/>
    <xf numFmtId="0" fontId="57" fillId="20" borderId="7" applyNumberFormat="0" applyAlignment="0" applyProtection="0"/>
    <xf numFmtId="0" fontId="57" fillId="20" borderId="7" applyNumberFormat="0" applyAlignment="0" applyProtection="0"/>
    <xf numFmtId="0" fontId="57" fillId="20" borderId="7" applyNumberFormat="0" applyAlignment="0" applyProtection="0"/>
    <xf numFmtId="0" fontId="57" fillId="20" borderId="7" applyNumberFormat="0" applyAlignment="0" applyProtection="0"/>
    <xf numFmtId="0" fontId="57" fillId="20" borderId="7" applyNumberFormat="0" applyAlignment="0" applyProtection="0"/>
    <xf numFmtId="0" fontId="57" fillId="20" borderId="7" applyNumberFormat="0" applyAlignment="0" applyProtection="0"/>
    <xf numFmtId="0" fontId="57" fillId="20" borderId="7" applyNumberFormat="0" applyAlignment="0" applyProtection="0"/>
    <xf numFmtId="0" fontId="57" fillId="20" borderId="7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9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1" fillId="0" borderId="0" applyFill="0" applyBorder="0" applyAlignment="0" applyProtection="0"/>
    <xf numFmtId="0" fontId="19" fillId="0" borderId="0" applyFont="0" applyFill="0" applyBorder="0" applyAlignment="0" applyProtection="0"/>
    <xf numFmtId="0" fontId="1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38" fillId="0" borderId="0"/>
    <xf numFmtId="0" fontId="19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9" fillId="0" borderId="0"/>
    <xf numFmtId="0" fontId="1" fillId="0" borderId="0" applyFill="0" applyBorder="0" applyAlignment="0" applyProtection="0"/>
    <xf numFmtId="0" fontId="19" fillId="0" borderId="0"/>
    <xf numFmtId="0" fontId="1" fillId="0" borderId="0" applyFill="0" applyBorder="0" applyAlignment="0" applyProtection="0"/>
    <xf numFmtId="0" fontId="1" fillId="0" borderId="0"/>
    <xf numFmtId="0" fontId="19" fillId="0" borderId="0"/>
    <xf numFmtId="0" fontId="1" fillId="0" borderId="0" applyFill="0" applyBorder="0" applyAlignment="0" applyProtection="0"/>
    <xf numFmtId="0" fontId="19" fillId="0" borderId="0"/>
    <xf numFmtId="0" fontId="19" fillId="0" borderId="0"/>
    <xf numFmtId="0" fontId="1" fillId="0" borderId="0" applyFill="0" applyBorder="0" applyAlignment="0" applyProtection="0"/>
    <xf numFmtId="0" fontId="19" fillId="0" borderId="0"/>
    <xf numFmtId="0" fontId="19" fillId="0" borderId="0"/>
    <xf numFmtId="0" fontId="1" fillId="0" borderId="0" applyFill="0" applyBorder="0" applyAlignment="0" applyProtection="0"/>
    <xf numFmtId="0" fontId="19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40" fillId="48" borderId="13" applyNumberFormat="0" applyFont="0" applyAlignment="0" applyProtection="0"/>
    <xf numFmtId="0" fontId="40" fillId="48" borderId="13" applyNumberFormat="0" applyFont="0" applyAlignment="0" applyProtection="0"/>
    <xf numFmtId="0" fontId="40" fillId="48" borderId="13" applyNumberFormat="0" applyFont="0" applyAlignment="0" applyProtection="0"/>
    <xf numFmtId="0" fontId="40" fillId="48" borderId="13" applyNumberFormat="0" applyFont="0" applyAlignment="0" applyProtection="0"/>
    <xf numFmtId="0" fontId="1" fillId="6" borderId="6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" fillId="6" borderId="6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" fillId="6" borderId="6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" fillId="6" borderId="6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0" fontId="19" fillId="21" borderId="13" applyNumberFormat="0" applyFont="0" applyAlignment="0" applyProtection="0"/>
    <xf numFmtId="190" fontId="59" fillId="49" borderId="0"/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1" fontId="60" fillId="0" borderId="0" applyProtection="0">
      <alignment horizontal="right" vertical="center"/>
    </xf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1" fillId="28" borderId="14" applyNumberFormat="0" applyAlignment="0" applyProtection="0"/>
    <xf numFmtId="0" fontId="61" fillId="28" borderId="14" applyNumberFormat="0" applyAlignment="0" applyProtection="0"/>
    <xf numFmtId="0" fontId="61" fillId="28" borderId="14" applyNumberFormat="0" applyAlignment="0" applyProtection="0"/>
    <xf numFmtId="0" fontId="61" fillId="28" borderId="14" applyNumberFormat="0" applyAlignment="0" applyProtection="0"/>
    <xf numFmtId="192" fontId="62" fillId="0" borderId="0"/>
    <xf numFmtId="0" fontId="19" fillId="0" borderId="0" applyFont="0" applyFill="0" applyBorder="0" applyAlignment="0" applyProtection="0"/>
    <xf numFmtId="175" fontId="19" fillId="0" borderId="0">
      <alignment horizontal="left" wrapText="1"/>
    </xf>
    <xf numFmtId="0" fontId="63" fillId="0" borderId="0"/>
    <xf numFmtId="0" fontId="63" fillId="0" borderId="0"/>
    <xf numFmtId="2" fontId="26" fillId="0" borderId="0" applyFill="0" applyBorder="0" applyProtection="0"/>
    <xf numFmtId="2" fontId="26" fillId="0" borderId="0" applyFill="0" applyBorder="0" applyProtection="0"/>
    <xf numFmtId="2" fontId="64" fillId="0" borderId="0" applyFill="0" applyBorder="0" applyProtection="0"/>
    <xf numFmtId="2" fontId="26" fillId="0" borderId="0" applyFill="0" applyBorder="0" applyProtection="0"/>
    <xf numFmtId="2" fontId="26" fillId="0" borderId="0" applyFill="0" applyBorder="0" applyProtection="0"/>
    <xf numFmtId="2" fontId="26" fillId="0" borderId="0" applyFill="0" applyBorder="0" applyProtection="0"/>
    <xf numFmtId="2" fontId="26" fillId="0" borderId="0" applyFill="0" applyBorder="0" applyProtection="0">
      <alignment horizontal="center"/>
    </xf>
    <xf numFmtId="0" fontId="65" fillId="0" borderId="0" applyBorder="0" applyProtection="0">
      <alignment vertical="center"/>
    </xf>
    <xf numFmtId="0" fontId="65" fillId="0" borderId="5" applyBorder="0" applyProtection="0">
      <alignment horizontal="right" vertical="center"/>
    </xf>
    <xf numFmtId="0" fontId="65" fillId="0" borderId="5" applyBorder="0" applyProtection="0">
      <alignment horizontal="right" vertical="center"/>
    </xf>
    <xf numFmtId="0" fontId="66" fillId="50" borderId="0" applyBorder="0" applyProtection="0">
      <alignment horizontal="centerContinuous" vertical="center"/>
    </xf>
    <xf numFmtId="0" fontId="66" fillId="51" borderId="5" applyBorder="0" applyProtection="0">
      <alignment horizontal="centerContinuous" vertical="center"/>
    </xf>
    <xf numFmtId="0" fontId="66" fillId="51" borderId="5" applyBorder="0" applyProtection="0">
      <alignment horizontal="centerContinuous" vertical="center"/>
    </xf>
    <xf numFmtId="0" fontId="67" fillId="0" borderId="0" applyFill="0" applyBorder="0" applyProtection="0">
      <alignment horizontal="left"/>
    </xf>
    <xf numFmtId="0" fontId="48" fillId="0" borderId="15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6" applyNumberFormat="0" applyFill="0" applyAlignment="0" applyProtection="0"/>
    <xf numFmtId="0" fontId="73" fillId="0" borderId="17" applyNumberFormat="0" applyFill="0" applyAlignment="0" applyProtection="0"/>
    <xf numFmtId="0" fontId="43" fillId="0" borderId="18" applyNumberFormat="0" applyFill="0" applyAlignment="0" applyProtection="0"/>
    <xf numFmtId="0" fontId="74" fillId="0" borderId="0" applyNumberFormat="0" applyFill="0" applyBorder="0" applyAlignment="0" applyProtection="0">
      <alignment horizontal="left"/>
      <protection locked="0"/>
    </xf>
    <xf numFmtId="0" fontId="28" fillId="0" borderId="19" applyNumberFormat="0" applyFont="0" applyFill="0" applyAlignment="0" applyProtection="0"/>
    <xf numFmtId="0" fontId="28" fillId="0" borderId="19" applyNumberFormat="0" applyFon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167" fontId="5" fillId="0" borderId="0" xfId="1" applyNumberFormat="1" applyFont="1" applyFill="1" applyBorder="1"/>
    <xf numFmtId="0" fontId="8" fillId="2" borderId="0" xfId="0" applyFont="1" applyFill="1" applyAlignment="1"/>
    <xf numFmtId="167" fontId="3" fillId="0" borderId="0" xfId="1" applyNumberFormat="1" applyFont="1" applyFill="1" applyBorder="1"/>
    <xf numFmtId="165" fontId="7" fillId="2" borderId="0" xfId="0" applyNumberFormat="1" applyFont="1" applyFill="1"/>
    <xf numFmtId="0" fontId="7" fillId="2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166" fontId="5" fillId="0" borderId="0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0" applyNumberFormat="1" applyFont="1" applyFill="1" applyBorder="1"/>
    <xf numFmtId="167" fontId="3" fillId="3" borderId="1" xfId="1" applyNumberFormat="1" applyFont="1" applyFill="1" applyBorder="1"/>
    <xf numFmtId="167" fontId="5" fillId="0" borderId="0" xfId="0" applyNumberFormat="1" applyFont="1" applyFill="1" applyBorder="1"/>
    <xf numFmtId="0" fontId="11" fillId="2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3" fillId="0" borderId="0" xfId="0" applyFont="1" applyFill="1" applyBorder="1"/>
    <xf numFmtId="168" fontId="10" fillId="2" borderId="0" xfId="0" applyNumberFormat="1" applyFont="1" applyFill="1"/>
    <xf numFmtId="0" fontId="9" fillId="0" borderId="0" xfId="0" applyFont="1"/>
    <xf numFmtId="0" fontId="4" fillId="2" borderId="0" xfId="0" applyFont="1" applyFill="1" applyAlignment="1"/>
    <xf numFmtId="0" fontId="14" fillId="2" borderId="4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165" fontId="10" fillId="2" borderId="0" xfId="0" applyNumberFormat="1" applyFont="1" applyFill="1" applyBorder="1"/>
    <xf numFmtId="0" fontId="0" fillId="0" borderId="0" xfId="0" applyBorder="1"/>
    <xf numFmtId="44" fontId="5" fillId="0" borderId="0" xfId="2" applyFont="1" applyFill="1" applyBorder="1" applyAlignment="1"/>
    <xf numFmtId="167" fontId="3" fillId="0" borderId="2" xfId="1" applyNumberFormat="1" applyFont="1" applyFill="1" applyBorder="1"/>
    <xf numFmtId="167" fontId="5" fillId="0" borderId="0" xfId="1" applyNumberFormat="1" applyFont="1" applyFill="1" applyBorder="1" applyAlignment="1"/>
    <xf numFmtId="0" fontId="16" fillId="2" borderId="4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16" fillId="2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7" fontId="5" fillId="5" borderId="2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20" fillId="4" borderId="0" xfId="0" applyFont="1" applyFill="1"/>
    <xf numFmtId="0" fontId="21" fillId="4" borderId="5" xfId="0" applyFont="1" applyFill="1" applyBorder="1"/>
    <xf numFmtId="0" fontId="21" fillId="4" borderId="5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Fill="1"/>
    <xf numFmtId="174" fontId="20" fillId="0" borderId="0" xfId="1" applyNumberFormat="1" applyFo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169" fontId="3" fillId="3" borderId="1" xfId="1" applyNumberFormat="1" applyFont="1" applyFill="1" applyBorder="1"/>
    <xf numFmtId="166" fontId="5" fillId="0" borderId="0" xfId="2" applyNumberFormat="1" applyFont="1" applyFill="1" applyBorder="1" applyAlignment="1"/>
    <xf numFmtId="193" fontId="0" fillId="0" borderId="0" xfId="7" applyNumberFormat="1" applyFont="1"/>
    <xf numFmtId="10" fontId="20" fillId="52" borderId="0" xfId="4" applyNumberFormat="1" applyFont="1" applyFill="1"/>
    <xf numFmtId="174" fontId="20" fillId="52" borderId="0" xfId="1" applyNumberFormat="1" applyFont="1" applyFill="1"/>
    <xf numFmtId="169" fontId="0" fillId="0" borderId="0" xfId="1" applyFont="1"/>
    <xf numFmtId="43" fontId="5" fillId="0" borderId="2" xfId="0" applyNumberFormat="1" applyFont="1" applyFill="1" applyBorder="1"/>
    <xf numFmtId="0" fontId="14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2"/>
    </xf>
    <xf numFmtId="167" fontId="0" fillId="0" borderId="0" xfId="0" applyNumberFormat="1"/>
    <xf numFmtId="167" fontId="0" fillId="0" borderId="0" xfId="238" applyNumberFormat="1" applyFont="1" applyFill="1" applyBorder="1"/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3" fontId="3" fillId="0" borderId="0" xfId="1" applyNumberFormat="1" applyFont="1" applyFill="1" applyBorder="1"/>
    <xf numFmtId="167" fontId="5" fillId="0" borderId="0" xfId="0" applyNumberFormat="1" applyFont="1" applyFill="1"/>
    <xf numFmtId="194" fontId="5" fillId="0" borderId="0" xfId="0" applyNumberFormat="1" applyFont="1" applyFill="1"/>
    <xf numFmtId="169" fontId="5" fillId="0" borderId="0" xfId="1" applyFont="1" applyFill="1"/>
    <xf numFmtId="195" fontId="5" fillId="0" borderId="0" xfId="1" applyNumberFormat="1" applyFont="1" applyFill="1"/>
    <xf numFmtId="43" fontId="3" fillId="3" borderId="1" xfId="1" applyNumberFormat="1" applyFont="1" applyFill="1" applyBorder="1"/>
    <xf numFmtId="169" fontId="75" fillId="0" borderId="0" xfId="1" applyNumberFormat="1" applyFont="1" applyFill="1" applyBorder="1" applyAlignment="1">
      <alignment horizontal="left" vertical="center"/>
    </xf>
    <xf numFmtId="0" fontId="16" fillId="53" borderId="4" xfId="0" applyFont="1" applyFill="1" applyBorder="1" applyAlignment="1">
      <alignment horizontal="left" vertical="center"/>
    </xf>
    <xf numFmtId="0" fontId="16" fillId="53" borderId="3" xfId="0" applyFont="1" applyFill="1" applyBorder="1" applyAlignment="1">
      <alignment horizontal="left" vertical="center"/>
    </xf>
    <xf numFmtId="0" fontId="16" fillId="53" borderId="3" xfId="0" applyFont="1" applyFill="1" applyBorder="1" applyAlignment="1">
      <alignment horizontal="right" vertical="center"/>
    </xf>
  </cellXfs>
  <cellStyles count="908">
    <cellStyle name="- Check value" xfId="3"/>
    <cellStyle name="_ENPFinancialModel PBConsult 01-02-09 iii" xfId="8"/>
    <cellStyle name="_IDB Puerto Cortes FinModel Feb 26_09 DF" xfId="9"/>
    <cellStyle name="_IDB Puerto Cortés FinModel PBConsult 02-9-09" xfId="10"/>
    <cellStyle name="=C:\WINNT35\SYSTEM32\COMMAND.COM" xfId="11"/>
    <cellStyle name="20% - Accent1 2" xfId="12"/>
    <cellStyle name="20% - Accent1 2 2" xfId="13"/>
    <cellStyle name="20% - Accent1 2 3" xfId="14"/>
    <cellStyle name="20% - Accent1 3" xfId="15"/>
    <cellStyle name="20% - Accent2 2" xfId="16"/>
    <cellStyle name="20% - Accent2 2 2" xfId="17"/>
    <cellStyle name="20% - Accent2 2 3" xfId="18"/>
    <cellStyle name="20% - Accent2 3" xfId="19"/>
    <cellStyle name="20% - Accent3 2" xfId="20"/>
    <cellStyle name="20% - Accent3 2 2" xfId="21"/>
    <cellStyle name="20% - Accent3 2 3" xfId="22"/>
    <cellStyle name="20% - Accent3 3" xfId="23"/>
    <cellStyle name="20% - Accent4 2" xfId="24"/>
    <cellStyle name="20% - Accent4 2 2" xfId="25"/>
    <cellStyle name="20% - Accent4 2 3" xfId="26"/>
    <cellStyle name="20% - Accent4 3" xfId="27"/>
    <cellStyle name="20% - Accent5 2" xfId="28"/>
    <cellStyle name="20% - Accent5 2 2" xfId="29"/>
    <cellStyle name="20% - Accent5 2 3" xfId="30"/>
    <cellStyle name="20% - Accent5 3" xfId="31"/>
    <cellStyle name="20% - Accent6 2" xfId="32"/>
    <cellStyle name="20% - Accent6 2 2" xfId="33"/>
    <cellStyle name="20% - Accent6 2 3" xfId="34"/>
    <cellStyle name="20% - Accent6 3" xfId="35"/>
    <cellStyle name="20% - Énfasis1" xfId="36"/>
    <cellStyle name="20% - Énfasis2" xfId="37"/>
    <cellStyle name="20% - Énfasis3" xfId="38"/>
    <cellStyle name="20% - Énfasis4" xfId="39"/>
    <cellStyle name="20% - Énfasis5" xfId="40"/>
    <cellStyle name="20% - Énfasis6" xfId="41"/>
    <cellStyle name="40% - Accent1 2" xfId="42"/>
    <cellStyle name="40% - Accent1 2 2" xfId="43"/>
    <cellStyle name="40% - Accent1 2 3" xfId="44"/>
    <cellStyle name="40% - Accent1 3" xfId="45"/>
    <cellStyle name="40% - Accent2 2" xfId="46"/>
    <cellStyle name="40% - Accent2 2 2" xfId="47"/>
    <cellStyle name="40% - Accent2 2 3" xfId="48"/>
    <cellStyle name="40% - Accent2 3" xfId="49"/>
    <cellStyle name="40% - Accent3 2" xfId="50"/>
    <cellStyle name="40% - Accent3 2 2" xfId="51"/>
    <cellStyle name="40% - Accent3 2 3" xfId="52"/>
    <cellStyle name="40% - Accent3 3" xfId="53"/>
    <cellStyle name="40% - Accent4 2" xfId="54"/>
    <cellStyle name="40% - Accent4 2 2" xfId="55"/>
    <cellStyle name="40% - Accent4 2 3" xfId="56"/>
    <cellStyle name="40% - Accent4 3" xfId="57"/>
    <cellStyle name="40% - Accent5 2" xfId="58"/>
    <cellStyle name="40% - Accent5 2 2" xfId="59"/>
    <cellStyle name="40% - Accent5 2 3" xfId="60"/>
    <cellStyle name="40% - Accent5 3" xfId="61"/>
    <cellStyle name="40% - Accent6 2" xfId="62"/>
    <cellStyle name="40% - Accent6 2 2" xfId="63"/>
    <cellStyle name="40% - Accent6 2 3" xfId="64"/>
    <cellStyle name="40% - Accent6 3" xfId="65"/>
    <cellStyle name="40% - Énfasis1" xfId="66"/>
    <cellStyle name="40% - Énfasis2" xfId="67"/>
    <cellStyle name="40% - Énfasis3" xfId="68"/>
    <cellStyle name="40% - Énfasis4" xfId="69"/>
    <cellStyle name="40% - Énfasis5" xfId="70"/>
    <cellStyle name="40% - Énfasis6" xfId="71"/>
    <cellStyle name="60% - Accent1 2" xfId="72"/>
    <cellStyle name="60% - Accent1 3" xfId="73"/>
    <cellStyle name="60% - Accent2 2" xfId="74"/>
    <cellStyle name="60% - Accent2 3" xfId="75"/>
    <cellStyle name="60% - Accent3 2" xfId="76"/>
    <cellStyle name="60% - Accent3 3" xfId="77"/>
    <cellStyle name="60% - Accent4 2" xfId="78"/>
    <cellStyle name="60% - Accent4 3" xfId="79"/>
    <cellStyle name="60% - Accent5 2" xfId="80"/>
    <cellStyle name="60% - Accent5 3" xfId="81"/>
    <cellStyle name="60% - Accent6 2" xfId="82"/>
    <cellStyle name="60% - Accent6 3" xfId="83"/>
    <cellStyle name="60% - Énfasis1" xfId="84"/>
    <cellStyle name="60% - Énfasis2" xfId="85"/>
    <cellStyle name="60% - Énfasis3" xfId="86"/>
    <cellStyle name="60% - Énfasis4" xfId="87"/>
    <cellStyle name="60% - Énfasis5" xfId="88"/>
    <cellStyle name="60% - Énfasis6" xfId="89"/>
    <cellStyle name="Accent1 2" xfId="90"/>
    <cellStyle name="Accent1 3" xfId="91"/>
    <cellStyle name="Accent2 2" xfId="92"/>
    <cellStyle name="Accent2 3" xfId="93"/>
    <cellStyle name="Accent3 2" xfId="94"/>
    <cellStyle name="Accent3 3" xfId="95"/>
    <cellStyle name="Accent4 2" xfId="96"/>
    <cellStyle name="Accent4 3" xfId="97"/>
    <cellStyle name="Accent5 2" xfId="98"/>
    <cellStyle name="Accent5 3" xfId="99"/>
    <cellStyle name="Accent6 2" xfId="100"/>
    <cellStyle name="Accent6 3" xfId="101"/>
    <cellStyle name="Adjustable" xfId="102"/>
    <cellStyle name="Andre's Title" xfId="103"/>
    <cellStyle name="Bad 2" xfId="104"/>
    <cellStyle name="Bad 3" xfId="105"/>
    <cellStyle name="Best" xfId="106"/>
    <cellStyle name="black &amp; red with no decimal" xfId="107"/>
    <cellStyle name="Blue" xfId="108"/>
    <cellStyle name="brakcomma" xfId="109"/>
    <cellStyle name="Buena" xfId="110"/>
    <cellStyle name="Business Description" xfId="111"/>
    <cellStyle name="bwcomma" xfId="112"/>
    <cellStyle name="Calculation 2" xfId="113"/>
    <cellStyle name="Calculation 2 2" xfId="114"/>
    <cellStyle name="Calculation 2 2 2" xfId="115"/>
    <cellStyle name="Calculation 2 3" xfId="116"/>
    <cellStyle name="Calculation 3" xfId="117"/>
    <cellStyle name="Calculation 3 2" xfId="118"/>
    <cellStyle name="Calculation 3 2 2" xfId="119"/>
    <cellStyle name="Calculation 3 3" xfId="120"/>
    <cellStyle name="Cálculo" xfId="121"/>
    <cellStyle name="Cálculo 2" xfId="122"/>
    <cellStyle name="Cálculo 2 2" xfId="123"/>
    <cellStyle name="Cálculo 3" xfId="124"/>
    <cellStyle name="Celda de comprobación" xfId="125"/>
    <cellStyle name="Celda vinculada" xfId="126"/>
    <cellStyle name="Check Cell 2" xfId="127"/>
    <cellStyle name="Check Cell 3" xfId="128"/>
    <cellStyle name="Co. Names" xfId="129"/>
    <cellStyle name="Co. Names - Bold" xfId="130"/>
    <cellStyle name="Co. Names_Break-Up" xfId="131"/>
    <cellStyle name="COL HEADINGS" xfId="132"/>
    <cellStyle name="COL HEADINGS 2" xfId="133"/>
    <cellStyle name="Comma" xfId="1" builtinId="3" customBuiltin="1"/>
    <cellStyle name="Comma ,0" xfId="134"/>
    <cellStyle name="Comma [0] 10" xfId="135"/>
    <cellStyle name="Comma [0] 11" xfId="136"/>
    <cellStyle name="Comma [0] 12" xfId="137"/>
    <cellStyle name="Comma [0] 13" xfId="138"/>
    <cellStyle name="Comma [0] 14" xfId="139"/>
    <cellStyle name="Comma [0] 15" xfId="140"/>
    <cellStyle name="Comma [0] 16" xfId="141"/>
    <cellStyle name="Comma [0] 17" xfId="142"/>
    <cellStyle name="Comma [0] 18" xfId="143"/>
    <cellStyle name="Comma [0] 19" xfId="144"/>
    <cellStyle name="Comma [0] 2" xfId="145"/>
    <cellStyle name="Comma [0] 2 10" xfId="146"/>
    <cellStyle name="Comma [0] 2 11" xfId="147"/>
    <cellStyle name="Comma [0] 2 12" xfId="148"/>
    <cellStyle name="Comma [0] 2 13" xfId="149"/>
    <cellStyle name="Comma [0] 2 14" xfId="150"/>
    <cellStyle name="Comma [0] 2 15" xfId="151"/>
    <cellStyle name="Comma [0] 2 16" xfId="152"/>
    <cellStyle name="Comma [0] 2 17" xfId="153"/>
    <cellStyle name="Comma [0] 2 18" xfId="154"/>
    <cellStyle name="Comma [0] 2 19" xfId="155"/>
    <cellStyle name="Comma [0] 2 2" xfId="156"/>
    <cellStyle name="Comma [0] 2 2 10" xfId="157"/>
    <cellStyle name="Comma [0] 2 2 11" xfId="158"/>
    <cellStyle name="Comma [0] 2 2 2" xfId="159"/>
    <cellStyle name="Comma [0] 2 2 2 10" xfId="160"/>
    <cellStyle name="Comma [0] 2 2 2 11" xfId="161"/>
    <cellStyle name="Comma [0] 2 2 2 2" xfId="162"/>
    <cellStyle name="Comma [0] 2 2 2 2 2" xfId="163"/>
    <cellStyle name="Comma [0] 2 2 2 2 2 2" xfId="164"/>
    <cellStyle name="Comma [0] 2 2 2 2 2 3" xfId="165"/>
    <cellStyle name="Comma [0] 2 2 2 2 2 4" xfId="166"/>
    <cellStyle name="Comma [0] 2 2 2 2 3" xfId="167"/>
    <cellStyle name="Comma [0] 2 2 2 2 4" xfId="168"/>
    <cellStyle name="Comma [0] 2 2 2 3" xfId="169"/>
    <cellStyle name="Comma [0] 2 2 2 4" xfId="170"/>
    <cellStyle name="Comma [0] 2 2 2 5" xfId="171"/>
    <cellStyle name="Comma [0] 2 2 2 6" xfId="172"/>
    <cellStyle name="Comma [0] 2 2 2 7" xfId="173"/>
    <cellStyle name="Comma [0] 2 2 2 8" xfId="174"/>
    <cellStyle name="Comma [0] 2 2 2 9" xfId="175"/>
    <cellStyle name="Comma [0] 2 2 3" xfId="176"/>
    <cellStyle name="Comma [0] 2 2 3 2" xfId="177"/>
    <cellStyle name="Comma [0] 2 2 4" xfId="178"/>
    <cellStyle name="Comma [0] 2 2 5" xfId="179"/>
    <cellStyle name="Comma [0] 2 2 6" xfId="180"/>
    <cellStyle name="Comma [0] 2 2 7" xfId="181"/>
    <cellStyle name="Comma [0] 2 2 8" xfId="182"/>
    <cellStyle name="Comma [0] 2 2 9" xfId="183"/>
    <cellStyle name="Comma [0] 2 20" xfId="184"/>
    <cellStyle name="Comma [0] 2 21" xfId="185"/>
    <cellStyle name="Comma [0] 2 22" xfId="186"/>
    <cellStyle name="Comma [0] 2 23" xfId="187"/>
    <cellStyle name="Comma [0] 2 24" xfId="188"/>
    <cellStyle name="Comma [0] 2 25" xfId="189"/>
    <cellStyle name="Comma [0] 2 26" xfId="190"/>
    <cellStyle name="Comma [0] 2 27" xfId="191"/>
    <cellStyle name="Comma [0] 2 28" xfId="192"/>
    <cellStyle name="Comma [0] 2 28 2" xfId="193"/>
    <cellStyle name="Comma [0] 2 29" xfId="194"/>
    <cellStyle name="Comma [0] 2 3" xfId="195"/>
    <cellStyle name="Comma [0] 2 30" xfId="196"/>
    <cellStyle name="Comma [0] 2 31" xfId="197"/>
    <cellStyle name="Comma [0] 2 32" xfId="198"/>
    <cellStyle name="Comma [0] 2 33" xfId="199"/>
    <cellStyle name="Comma [0] 2 34" xfId="200"/>
    <cellStyle name="Comma [0] 2 35" xfId="201"/>
    <cellStyle name="Comma [0] 2 36" xfId="202"/>
    <cellStyle name="Comma [0] 2 37" xfId="203"/>
    <cellStyle name="Comma [0] 2 4" xfId="204"/>
    <cellStyle name="Comma [0] 2 5" xfId="205"/>
    <cellStyle name="Comma [0] 2 6" xfId="206"/>
    <cellStyle name="Comma [0] 2 7" xfId="207"/>
    <cellStyle name="Comma [0] 2 8" xfId="208"/>
    <cellStyle name="Comma [0] 2 9" xfId="209"/>
    <cellStyle name="Comma [0] 20" xfId="210"/>
    <cellStyle name="Comma [0] 21" xfId="211"/>
    <cellStyle name="Comma [0] 22" xfId="212"/>
    <cellStyle name="Comma [0] 23" xfId="213"/>
    <cellStyle name="Comma [0] 24" xfId="214"/>
    <cellStyle name="Comma [0] 25" xfId="215"/>
    <cellStyle name="Comma [0] 26" xfId="216"/>
    <cellStyle name="Comma [0] 27" xfId="217"/>
    <cellStyle name="Comma [0] 28" xfId="218"/>
    <cellStyle name="Comma [0] 29" xfId="219"/>
    <cellStyle name="Comma [0] 3" xfId="220"/>
    <cellStyle name="Comma [0] 30" xfId="221"/>
    <cellStyle name="Comma [0] 31" xfId="222"/>
    <cellStyle name="Comma [0] 32" xfId="223"/>
    <cellStyle name="Comma [0] 33" xfId="224"/>
    <cellStyle name="Comma [0] 34" xfId="225"/>
    <cellStyle name="Comma [0] 35" xfId="226"/>
    <cellStyle name="Comma [0] 36" xfId="227"/>
    <cellStyle name="Comma [0] 37" xfId="228"/>
    <cellStyle name="Comma [0] 4" xfId="229"/>
    <cellStyle name="Comma [0] 5" xfId="230"/>
    <cellStyle name="Comma [0] 6" xfId="231"/>
    <cellStyle name="Comma [0] 7" xfId="232"/>
    <cellStyle name="Comma [0] 8" xfId="233"/>
    <cellStyle name="Comma [0] 9" xfId="234"/>
    <cellStyle name="Comma 0" xfId="235"/>
    <cellStyle name="Comma 10" xfId="236"/>
    <cellStyle name="Comma 11" xfId="237"/>
    <cellStyle name="Comma 12" xfId="238"/>
    <cellStyle name="Comma 13" xfId="239"/>
    <cellStyle name="Comma 14" xfId="240"/>
    <cellStyle name="Comma 19" xfId="241"/>
    <cellStyle name="Comma 19 2" xfId="242"/>
    <cellStyle name="Comma 2" xfId="243"/>
    <cellStyle name="Comma 2 10" xfId="244"/>
    <cellStyle name="Comma 2 11" xfId="245"/>
    <cellStyle name="Comma 2 12" xfId="246"/>
    <cellStyle name="Comma 2 13" xfId="247"/>
    <cellStyle name="Comma 2 14" xfId="248"/>
    <cellStyle name="Comma 2 15" xfId="249"/>
    <cellStyle name="Comma 2 16" xfId="250"/>
    <cellStyle name="Comma 2 17" xfId="251"/>
    <cellStyle name="Comma 2 18" xfId="252"/>
    <cellStyle name="Comma 2 19" xfId="253"/>
    <cellStyle name="Comma 2 2" xfId="254"/>
    <cellStyle name="Comma 2 2 10" xfId="255"/>
    <cellStyle name="Comma 2 2 11" xfId="256"/>
    <cellStyle name="Comma 2 2 12" xfId="257"/>
    <cellStyle name="Comma 2 2 13" xfId="258"/>
    <cellStyle name="Comma 2 2 14" xfId="259"/>
    <cellStyle name="Comma 2 2 15" xfId="260"/>
    <cellStyle name="Comma 2 2 16" xfId="261"/>
    <cellStyle name="Comma 2 2 17" xfId="262"/>
    <cellStyle name="Comma 2 2 18" xfId="263"/>
    <cellStyle name="Comma 2 2 19" xfId="264"/>
    <cellStyle name="Comma 2 2 2" xfId="265"/>
    <cellStyle name="Comma 2 2 2 2" xfId="266"/>
    <cellStyle name="Comma 2 2 2 2 2" xfId="267"/>
    <cellStyle name="Comma 2 2 2 2 2 2" xfId="268"/>
    <cellStyle name="Comma 2 2 2 2 3" xfId="269"/>
    <cellStyle name="Comma 2 2 2 2 4" xfId="270"/>
    <cellStyle name="Comma 2 2 2 2 5" xfId="271"/>
    <cellStyle name="Comma 2 2 2 2 6" xfId="272"/>
    <cellStyle name="Comma 2 2 2 2 7" xfId="273"/>
    <cellStyle name="Comma 2 2 2 2 8" xfId="274"/>
    <cellStyle name="Comma 2 2 2 2 9" xfId="275"/>
    <cellStyle name="Comma 2 2 2 3" xfId="276"/>
    <cellStyle name="Comma 2 2 2 3 2" xfId="277"/>
    <cellStyle name="Comma 2 2 2 4" xfId="278"/>
    <cellStyle name="Comma 2 2 2 5" xfId="279"/>
    <cellStyle name="Comma 2 2 2 6" xfId="280"/>
    <cellStyle name="Comma 2 2 2 7" xfId="281"/>
    <cellStyle name="Comma 2 2 2 8" xfId="282"/>
    <cellStyle name="Comma 2 2 2 9" xfId="283"/>
    <cellStyle name="Comma 2 2 20" xfId="284"/>
    <cellStyle name="Comma 2 2 21" xfId="285"/>
    <cellStyle name="Comma 2 2 22" xfId="286"/>
    <cellStyle name="Comma 2 2 23" xfId="287"/>
    <cellStyle name="Comma 2 2 24" xfId="288"/>
    <cellStyle name="Comma 2 2 25" xfId="289"/>
    <cellStyle name="Comma 2 2 26" xfId="290"/>
    <cellStyle name="Comma 2 2 27" xfId="291"/>
    <cellStyle name="Comma 2 2 28" xfId="292"/>
    <cellStyle name="Comma 2 2 28 2" xfId="293"/>
    <cellStyle name="Comma 2 2 29" xfId="294"/>
    <cellStyle name="Comma 2 2 3" xfId="295"/>
    <cellStyle name="Comma 2 2 30" xfId="296"/>
    <cellStyle name="Comma 2 2 31" xfId="297"/>
    <cellStyle name="Comma 2 2 32" xfId="298"/>
    <cellStyle name="Comma 2 2 33" xfId="299"/>
    <cellStyle name="Comma 2 2 34" xfId="300"/>
    <cellStyle name="Comma 2 2 35" xfId="301"/>
    <cellStyle name="Comma 2 2 4" xfId="302"/>
    <cellStyle name="Comma 2 2 5" xfId="303"/>
    <cellStyle name="Comma 2 2 6" xfId="304"/>
    <cellStyle name="Comma 2 2 7" xfId="305"/>
    <cellStyle name="Comma 2 2 8" xfId="306"/>
    <cellStyle name="Comma 2 2 9" xfId="307"/>
    <cellStyle name="Comma 2 20" xfId="308"/>
    <cellStyle name="Comma 2 21" xfId="309"/>
    <cellStyle name="Comma 2 22" xfId="310"/>
    <cellStyle name="Comma 2 23" xfId="311"/>
    <cellStyle name="Comma 2 24" xfId="312"/>
    <cellStyle name="Comma 2 25" xfId="313"/>
    <cellStyle name="Comma 2 26" xfId="314"/>
    <cellStyle name="Comma 2 27" xfId="315"/>
    <cellStyle name="Comma 2 28" xfId="316"/>
    <cellStyle name="Comma 2 29" xfId="317"/>
    <cellStyle name="Comma 2 3" xfId="318"/>
    <cellStyle name="Comma 2 30" xfId="319"/>
    <cellStyle name="Comma 2 30 2" xfId="320"/>
    <cellStyle name="Comma 2 31" xfId="321"/>
    <cellStyle name="Comma 2 32" xfId="322"/>
    <cellStyle name="Comma 2 33" xfId="323"/>
    <cellStyle name="Comma 2 34" xfId="324"/>
    <cellStyle name="Comma 2 35" xfId="325"/>
    <cellStyle name="Comma 2 36" xfId="326"/>
    <cellStyle name="Comma 2 37" xfId="327"/>
    <cellStyle name="Comma 2 38" xfId="328"/>
    <cellStyle name="Comma 2 4" xfId="329"/>
    <cellStyle name="Comma 2 5" xfId="330"/>
    <cellStyle name="Comma 2 5 2" xfId="331"/>
    <cellStyle name="Comma 2 5 2 2" xfId="332"/>
    <cellStyle name="Comma 2 5 2 2 2" xfId="333"/>
    <cellStyle name="Comma 2 5 2 3" xfId="334"/>
    <cellStyle name="Comma 2 5 2 4" xfId="335"/>
    <cellStyle name="Comma 2 5 2 5" xfId="336"/>
    <cellStyle name="Comma 2 5 2 6" xfId="337"/>
    <cellStyle name="Comma 2 5 2 7" xfId="338"/>
    <cellStyle name="Comma 2 5 2 8" xfId="339"/>
    <cellStyle name="Comma 2 5 2 9" xfId="340"/>
    <cellStyle name="Comma 2 5 3" xfId="341"/>
    <cellStyle name="Comma 2 5 3 2" xfId="342"/>
    <cellStyle name="Comma 2 5 4" xfId="343"/>
    <cellStyle name="Comma 2 5 5" xfId="344"/>
    <cellStyle name="Comma 2 5 6" xfId="345"/>
    <cellStyle name="Comma 2 5 7" xfId="346"/>
    <cellStyle name="Comma 2 5 8" xfId="347"/>
    <cellStyle name="Comma 2 5 9" xfId="348"/>
    <cellStyle name="Comma 2 6" xfId="349"/>
    <cellStyle name="Comma 2 7" xfId="350"/>
    <cellStyle name="Comma 2 8" xfId="351"/>
    <cellStyle name="Comma 2 9" xfId="352"/>
    <cellStyle name="Comma 3" xfId="353"/>
    <cellStyle name="Comma 3 2" xfId="354"/>
    <cellStyle name="Comma 4" xfId="355"/>
    <cellStyle name="Comma 5" xfId="356"/>
    <cellStyle name="Comma 6" xfId="357"/>
    <cellStyle name="Comma 7" xfId="358"/>
    <cellStyle name="Comma 8" xfId="359"/>
    <cellStyle name="Comma 9" xfId="360"/>
    <cellStyle name="Comma0" xfId="361"/>
    <cellStyle name="Comment" xfId="362"/>
    <cellStyle name="Currency" xfId="2" builtinId="4"/>
    <cellStyle name="Currency [0] 10" xfId="363"/>
    <cellStyle name="Currency [0] 11" xfId="364"/>
    <cellStyle name="Currency [0] 12" xfId="365"/>
    <cellStyle name="Currency [0] 13" xfId="366"/>
    <cellStyle name="Currency [0] 14" xfId="367"/>
    <cellStyle name="Currency [0] 15" xfId="368"/>
    <cellStyle name="Currency [0] 16" xfId="369"/>
    <cellStyle name="Currency [0] 17" xfId="370"/>
    <cellStyle name="Currency [0] 18" xfId="371"/>
    <cellStyle name="Currency [0] 19" xfId="372"/>
    <cellStyle name="Currency [0] 2" xfId="373"/>
    <cellStyle name="Currency [0] 2 2" xfId="374"/>
    <cellStyle name="Currency [0] 2 3" xfId="375"/>
    <cellStyle name="Currency [0] 2 4" xfId="376"/>
    <cellStyle name="Currency [0] 20" xfId="377"/>
    <cellStyle name="Currency [0] 21" xfId="378"/>
    <cellStyle name="Currency [0] 22" xfId="379"/>
    <cellStyle name="Currency [0] 23" xfId="380"/>
    <cellStyle name="Currency [0] 24" xfId="381"/>
    <cellStyle name="Currency [0] 25" xfId="382"/>
    <cellStyle name="Currency [0] 26" xfId="383"/>
    <cellStyle name="Currency [0] 27" xfId="384"/>
    <cellStyle name="Currency [0] 28" xfId="385"/>
    <cellStyle name="Currency [0] 29" xfId="386"/>
    <cellStyle name="Currency [0] 3" xfId="387"/>
    <cellStyle name="Currency [0] 30" xfId="388"/>
    <cellStyle name="Currency [0] 31" xfId="389"/>
    <cellStyle name="Currency [0] 32" xfId="390"/>
    <cellStyle name="Currency [0] 33" xfId="391"/>
    <cellStyle name="Currency [0] 34" xfId="392"/>
    <cellStyle name="Currency [0] 35" xfId="393"/>
    <cellStyle name="Currency [0] 36" xfId="394"/>
    <cellStyle name="Currency [0] 37" xfId="395"/>
    <cellStyle name="Currency [0] 4" xfId="396"/>
    <cellStyle name="Currency [0] 5" xfId="397"/>
    <cellStyle name="Currency [0] 6" xfId="398"/>
    <cellStyle name="Currency [0] 7" xfId="399"/>
    <cellStyle name="Currency [0] 8" xfId="400"/>
    <cellStyle name="Currency [0] 9" xfId="401"/>
    <cellStyle name="Currency [2]" xfId="402"/>
    <cellStyle name="Currency [2] 2" xfId="403"/>
    <cellStyle name="Currency [2] 2 2" xfId="404"/>
    <cellStyle name="Currency [2] 3" xfId="405"/>
    <cellStyle name="Currency 0" xfId="406"/>
    <cellStyle name="Currency 10" xfId="407"/>
    <cellStyle name="Currency 10 2" xfId="408"/>
    <cellStyle name="Currency 11" xfId="409"/>
    <cellStyle name="Currency 11 2" xfId="410"/>
    <cellStyle name="Currency 12" xfId="411"/>
    <cellStyle name="Currency 12 2" xfId="412"/>
    <cellStyle name="Currency 13" xfId="413"/>
    <cellStyle name="Currency 13 2" xfId="414"/>
    <cellStyle name="Currency 14" xfId="415"/>
    <cellStyle name="Currency 14 2" xfId="416"/>
    <cellStyle name="Currency 15" xfId="417"/>
    <cellStyle name="Currency 15 2" xfId="418"/>
    <cellStyle name="Currency 16" xfId="419"/>
    <cellStyle name="Currency 16 2" xfId="420"/>
    <cellStyle name="Currency 17" xfId="421"/>
    <cellStyle name="Currency 17 2" xfId="422"/>
    <cellStyle name="Currency 18" xfId="423"/>
    <cellStyle name="Currency 19" xfId="424"/>
    <cellStyle name="Currency 2" xfId="425"/>
    <cellStyle name="Currency 2 10" xfId="426"/>
    <cellStyle name="Currency 2 11" xfId="427"/>
    <cellStyle name="Currency 2 12" xfId="428"/>
    <cellStyle name="Currency 2 13" xfId="429"/>
    <cellStyle name="Currency 2 14" xfId="430"/>
    <cellStyle name="Currency 2 15" xfId="431"/>
    <cellStyle name="Currency 2 16" xfId="432"/>
    <cellStyle name="Currency 2 17" xfId="433"/>
    <cellStyle name="Currency 2 18" xfId="434"/>
    <cellStyle name="Currency 2 19" xfId="435"/>
    <cellStyle name="Currency 2 2" xfId="436"/>
    <cellStyle name="Currency 2 2 10" xfId="437"/>
    <cellStyle name="Currency 2 2 11" xfId="438"/>
    <cellStyle name="Currency 2 2 2" xfId="439"/>
    <cellStyle name="Currency 2 2 2 10" xfId="440"/>
    <cellStyle name="Currency 2 2 2 11" xfId="441"/>
    <cellStyle name="Currency 2 2 2 2" xfId="442"/>
    <cellStyle name="Currency 2 2 2 2 2" xfId="443"/>
    <cellStyle name="Currency 2 2 2 2 2 2" xfId="444"/>
    <cellStyle name="Currency 2 2 2 2 2 3" xfId="445"/>
    <cellStyle name="Currency 2 2 2 2 2 4" xfId="446"/>
    <cellStyle name="Currency 2 2 2 2 3" xfId="447"/>
    <cellStyle name="Currency 2 2 2 2 4" xfId="448"/>
    <cellStyle name="Currency 2 2 2 3" xfId="449"/>
    <cellStyle name="Currency 2 2 2 4" xfId="450"/>
    <cellStyle name="Currency 2 2 2 5" xfId="451"/>
    <cellStyle name="Currency 2 2 2 6" xfId="452"/>
    <cellStyle name="Currency 2 2 2 7" xfId="453"/>
    <cellStyle name="Currency 2 2 2 8" xfId="454"/>
    <cellStyle name="Currency 2 2 2 9" xfId="455"/>
    <cellStyle name="Currency 2 2 3" xfId="456"/>
    <cellStyle name="Currency 2 2 3 2" xfId="457"/>
    <cellStyle name="Currency 2 2 4" xfId="458"/>
    <cellStyle name="Currency 2 2 5" xfId="459"/>
    <cellStyle name="Currency 2 2 6" xfId="460"/>
    <cellStyle name="Currency 2 2 7" xfId="461"/>
    <cellStyle name="Currency 2 2 8" xfId="462"/>
    <cellStyle name="Currency 2 2 9" xfId="463"/>
    <cellStyle name="Currency 2 20" xfId="464"/>
    <cellStyle name="Currency 2 21" xfId="465"/>
    <cellStyle name="Currency 2 22" xfId="466"/>
    <cellStyle name="Currency 2 23" xfId="467"/>
    <cellStyle name="Currency 2 24" xfId="468"/>
    <cellStyle name="Currency 2 25" xfId="469"/>
    <cellStyle name="Currency 2 26" xfId="470"/>
    <cellStyle name="Currency 2 27" xfId="471"/>
    <cellStyle name="Currency 2 28" xfId="472"/>
    <cellStyle name="Currency 2 28 2" xfId="473"/>
    <cellStyle name="Currency 2 29" xfId="474"/>
    <cellStyle name="Currency 2 3" xfId="475"/>
    <cellStyle name="Currency 2 30" xfId="476"/>
    <cellStyle name="Currency 2 31" xfId="477"/>
    <cellStyle name="Currency 2 32" xfId="478"/>
    <cellStyle name="Currency 2 33" xfId="479"/>
    <cellStyle name="Currency 2 34" xfId="480"/>
    <cellStyle name="Currency 2 35" xfId="481"/>
    <cellStyle name="Currency 2 36" xfId="482"/>
    <cellStyle name="Currency 2 37" xfId="483"/>
    <cellStyle name="Currency 2 38" xfId="484"/>
    <cellStyle name="Currency 2 39" xfId="485"/>
    <cellStyle name="Currency 2 4" xfId="486"/>
    <cellStyle name="Currency 2 5" xfId="487"/>
    <cellStyle name="Currency 2 6" xfId="488"/>
    <cellStyle name="Currency 2 7" xfId="489"/>
    <cellStyle name="Currency 2 8" xfId="490"/>
    <cellStyle name="Currency 2 9" xfId="491"/>
    <cellStyle name="Currency 20" xfId="492"/>
    <cellStyle name="Currency 21" xfId="493"/>
    <cellStyle name="Currency 22" xfId="494"/>
    <cellStyle name="Currency 23" xfId="495"/>
    <cellStyle name="Currency 24" xfId="496"/>
    <cellStyle name="Currency 25" xfId="497"/>
    <cellStyle name="Currency 26" xfId="498"/>
    <cellStyle name="Currency 27" xfId="499"/>
    <cellStyle name="Currency 28" xfId="500"/>
    <cellStyle name="Currency 29" xfId="501"/>
    <cellStyle name="Currency 3" xfId="502"/>
    <cellStyle name="Currency 30" xfId="503"/>
    <cellStyle name="Currency 31" xfId="504"/>
    <cellStyle name="Currency 32" xfId="505"/>
    <cellStyle name="Currency 33" xfId="506"/>
    <cellStyle name="Currency 34" xfId="507"/>
    <cellStyle name="Currency 35" xfId="508"/>
    <cellStyle name="Currency 36" xfId="509"/>
    <cellStyle name="Currency 37" xfId="510"/>
    <cellStyle name="Currency 38" xfId="511"/>
    <cellStyle name="Currency 4" xfId="512"/>
    <cellStyle name="Currency 4 2" xfId="513"/>
    <cellStyle name="Currency 5" xfId="514"/>
    <cellStyle name="Currency 5 2" xfId="515"/>
    <cellStyle name="Currency 6" xfId="516"/>
    <cellStyle name="Currency 6 2" xfId="517"/>
    <cellStyle name="Currency 7" xfId="518"/>
    <cellStyle name="Currency 7 2" xfId="519"/>
    <cellStyle name="Currency 8" xfId="520"/>
    <cellStyle name="Currency 8 2" xfId="521"/>
    <cellStyle name="Currency 9" xfId="522"/>
    <cellStyle name="Currency 9 2" xfId="523"/>
    <cellStyle name="Currency0" xfId="524"/>
    <cellStyle name="Date" xfId="525"/>
    <cellStyle name="Date Aligned" xfId="526"/>
    <cellStyle name="Date_ENPFinancialModel PBConsult 01-02-09 iii" xfId="527"/>
    <cellStyle name="DateLong" xfId="5"/>
    <cellStyle name="DateLong 2" xfId="528"/>
    <cellStyle name="DateLong 3" xfId="529"/>
    <cellStyle name="DateLong 4" xfId="530"/>
    <cellStyle name="DateLong 5" xfId="531"/>
    <cellStyle name="DateShort" xfId="6"/>
    <cellStyle name="DateShort 2" xfId="532"/>
    <cellStyle name="DateShort 3" xfId="533"/>
    <cellStyle name="DateShort 4" xfId="534"/>
    <cellStyle name="DateShort 5" xfId="535"/>
    <cellStyle name="Dezimal_Gross_Income_EconomicIndustry_Sex" xfId="536"/>
    <cellStyle name="Dotted Line" xfId="537"/>
    <cellStyle name="Encabezado 4" xfId="538"/>
    <cellStyle name="Énfasis1" xfId="539"/>
    <cellStyle name="Énfasis2" xfId="540"/>
    <cellStyle name="Énfasis3" xfId="541"/>
    <cellStyle name="Énfasis4" xfId="542"/>
    <cellStyle name="Énfasis5" xfId="543"/>
    <cellStyle name="Énfasis6" xfId="544"/>
    <cellStyle name="Entrada" xfId="545"/>
    <cellStyle name="Entrada 2" xfId="546"/>
    <cellStyle name="Entrada 2 2" xfId="547"/>
    <cellStyle name="Entrada 3" xfId="548"/>
    <cellStyle name="Epson" xfId="549"/>
    <cellStyle name="Epson12cpi" xfId="550"/>
    <cellStyle name="Epson17cpi" xfId="551"/>
    <cellStyle name="Euro" xfId="552"/>
    <cellStyle name="Explanatory Text 2" xfId="553"/>
    <cellStyle name="Explanatory Text 3" xfId="554"/>
    <cellStyle name="Factor" xfId="7"/>
    <cellStyle name="Fixed" xfId="555"/>
    <cellStyle name="Footnote" xfId="556"/>
    <cellStyle name="Good 2" xfId="557"/>
    <cellStyle name="Good 3" xfId="558"/>
    <cellStyle name="Hard Percent" xfId="559"/>
    <cellStyle name="Header" xfId="560"/>
    <cellStyle name="Heading" xfId="561"/>
    <cellStyle name="Heading 1 2" xfId="562"/>
    <cellStyle name="Heading 1 3" xfId="563"/>
    <cellStyle name="Heading 2 2" xfId="564"/>
    <cellStyle name="Heading 2 3" xfId="565"/>
    <cellStyle name="Heading 3 2" xfId="566"/>
    <cellStyle name="Heading 3 3" xfId="567"/>
    <cellStyle name="Heading 4 2" xfId="568"/>
    <cellStyle name="Heading 4 3" xfId="569"/>
    <cellStyle name="Heading1" xfId="570"/>
    <cellStyle name="Heading2" xfId="571"/>
    <cellStyle name="Incorrecto" xfId="572"/>
    <cellStyle name="Input 2" xfId="573"/>
    <cellStyle name="Input 2 2" xfId="574"/>
    <cellStyle name="Input 2 2 2" xfId="575"/>
    <cellStyle name="Input 2 3" xfId="576"/>
    <cellStyle name="Input 3" xfId="577"/>
    <cellStyle name="Input 3 2" xfId="578"/>
    <cellStyle name="Input 3 2 2" xfId="579"/>
    <cellStyle name="Input 3 3" xfId="580"/>
    <cellStyle name="Linked Cell 2" xfId="581"/>
    <cellStyle name="Linked Cell 3" xfId="582"/>
    <cellStyle name="Millions" xfId="583"/>
    <cellStyle name="Money" xfId="584"/>
    <cellStyle name="Multiple" xfId="585"/>
    <cellStyle name="Neutral 2" xfId="586"/>
    <cellStyle name="Neutral 3" xfId="587"/>
    <cellStyle name="Normal" xfId="0" builtinId="0" customBuiltin="1"/>
    <cellStyle name="Normal 10" xfId="588"/>
    <cellStyle name="Normal 10 2" xfId="589"/>
    <cellStyle name="Normal 11" xfId="590"/>
    <cellStyle name="Normal 11 2" xfId="591"/>
    <cellStyle name="Normal 11 3" xfId="592"/>
    <cellStyle name="Normal 12" xfId="593"/>
    <cellStyle name="Normal 12 2" xfId="594"/>
    <cellStyle name="Normal 13" xfId="595"/>
    <cellStyle name="Normal 13 2" xfId="596"/>
    <cellStyle name="Normal 14" xfId="597"/>
    <cellStyle name="Normal 14 2" xfId="598"/>
    <cellStyle name="Normal 15" xfId="599"/>
    <cellStyle name="Normal 15 2" xfId="600"/>
    <cellStyle name="Normal 16" xfId="601"/>
    <cellStyle name="Normal 16 2" xfId="602"/>
    <cellStyle name="Normal 17" xfId="603"/>
    <cellStyle name="Normal 17 2" xfId="604"/>
    <cellStyle name="Normal 18" xfId="605"/>
    <cellStyle name="Normal 18 2" xfId="606"/>
    <cellStyle name="Normal 18 2 2" xfId="607"/>
    <cellStyle name="Normal 18 2 2 2" xfId="608"/>
    <cellStyle name="Normal 18 2 3" xfId="609"/>
    <cellStyle name="Normal 18 2 4" xfId="610"/>
    <cellStyle name="Normal 18 2 5" xfId="611"/>
    <cellStyle name="Normal 18 2 6" xfId="612"/>
    <cellStyle name="Normal 18 2 7" xfId="613"/>
    <cellStyle name="Normal 18 2 8" xfId="614"/>
    <cellStyle name="Normal 18 2 9" xfId="615"/>
    <cellStyle name="Normal 18 3" xfId="616"/>
    <cellStyle name="Normal 18 3 2" xfId="617"/>
    <cellStyle name="Normal 18 4" xfId="618"/>
    <cellStyle name="Normal 18 5" xfId="619"/>
    <cellStyle name="Normal 18 6" xfId="620"/>
    <cellStyle name="Normal 18 7" xfId="621"/>
    <cellStyle name="Normal 18 8" xfId="622"/>
    <cellStyle name="Normal 18 9" xfId="623"/>
    <cellStyle name="Normal 19" xfId="624"/>
    <cellStyle name="Normal 2" xfId="625"/>
    <cellStyle name="Normal 2 10" xfId="626"/>
    <cellStyle name="Normal 2 11" xfId="627"/>
    <cellStyle name="Normal 2 12" xfId="628"/>
    <cellStyle name="Normal 2 13" xfId="629"/>
    <cellStyle name="Normal 2 14" xfId="630"/>
    <cellStyle name="Normal 2 15" xfId="631"/>
    <cellStyle name="Normal 2 16" xfId="632"/>
    <cellStyle name="Normal 2 17" xfId="633"/>
    <cellStyle name="Normal 2 18" xfId="634"/>
    <cellStyle name="Normal 2 19" xfId="635"/>
    <cellStyle name="Normal 2 2" xfId="636"/>
    <cellStyle name="Normal 2 2 10" xfId="637"/>
    <cellStyle name="Normal 2 2 11" xfId="638"/>
    <cellStyle name="Normal 2 2 12" xfId="639"/>
    <cellStyle name="Normal 2 2 13" xfId="640"/>
    <cellStyle name="Normal 2 2 14" xfId="641"/>
    <cellStyle name="Normal 2 2 15" xfId="642"/>
    <cellStyle name="Normal 2 2 16" xfId="643"/>
    <cellStyle name="Normal 2 2 17" xfId="644"/>
    <cellStyle name="Normal 2 2 18" xfId="645"/>
    <cellStyle name="Normal 2 2 19" xfId="646"/>
    <cellStyle name="Normal 2 2 2" xfId="647"/>
    <cellStyle name="Normal 2 2 2 10" xfId="648"/>
    <cellStyle name="Normal 2 2 2 11" xfId="649"/>
    <cellStyle name="Normal 2 2 2 2" xfId="650"/>
    <cellStyle name="Normal 2 2 2 2 10" xfId="651"/>
    <cellStyle name="Normal 2 2 2 2 11" xfId="652"/>
    <cellStyle name="Normal 2 2 2 2 2" xfId="653"/>
    <cellStyle name="Normal 2 2 2 2 2 2" xfId="654"/>
    <cellStyle name="Normal 2 2 2 2 2 2 2" xfId="655"/>
    <cellStyle name="Normal 2 2 2 2 2 2 3" xfId="656"/>
    <cellStyle name="Normal 2 2 2 2 2 2 4" xfId="657"/>
    <cellStyle name="Normal 2 2 2 2 2 3" xfId="658"/>
    <cellStyle name="Normal 2 2 2 2 2 4" xfId="659"/>
    <cellStyle name="Normal 2 2 2 2 3" xfId="660"/>
    <cellStyle name="Normal 2 2 2 2 4" xfId="661"/>
    <cellStyle name="Normal 2 2 2 2 5" xfId="662"/>
    <cellStyle name="Normal 2 2 2 2 6" xfId="663"/>
    <cellStyle name="Normal 2 2 2 2 7" xfId="664"/>
    <cellStyle name="Normal 2 2 2 2 8" xfId="665"/>
    <cellStyle name="Normal 2 2 2 2 9" xfId="666"/>
    <cellStyle name="Normal 2 2 2 3" xfId="667"/>
    <cellStyle name="Normal 2 2 2 3 2" xfId="668"/>
    <cellStyle name="Normal 2 2 2 4" xfId="669"/>
    <cellStyle name="Normal 2 2 2 5" xfId="670"/>
    <cellStyle name="Normal 2 2 2 6" xfId="671"/>
    <cellStyle name="Normal 2 2 2 7" xfId="672"/>
    <cellStyle name="Normal 2 2 2 8" xfId="673"/>
    <cellStyle name="Normal 2 2 2 9" xfId="674"/>
    <cellStyle name="Normal 2 2 20" xfId="675"/>
    <cellStyle name="Normal 2 2 21" xfId="676"/>
    <cellStyle name="Normal 2 2 22" xfId="677"/>
    <cellStyle name="Normal 2 2 23" xfId="678"/>
    <cellStyle name="Normal 2 2 24" xfId="679"/>
    <cellStyle name="Normal 2 2 25" xfId="680"/>
    <cellStyle name="Normal 2 2 26" xfId="681"/>
    <cellStyle name="Normal 2 2 27" xfId="682"/>
    <cellStyle name="Normal 2 2 28" xfId="683"/>
    <cellStyle name="Normal 2 2 28 2" xfId="684"/>
    <cellStyle name="Normal 2 2 29" xfId="685"/>
    <cellStyle name="Normal 2 2 3" xfId="686"/>
    <cellStyle name="Normal 2 2 30" xfId="687"/>
    <cellStyle name="Normal 2 2 31" xfId="688"/>
    <cellStyle name="Normal 2 2 32" xfId="689"/>
    <cellStyle name="Normal 2 2 33" xfId="690"/>
    <cellStyle name="Normal 2 2 34" xfId="691"/>
    <cellStyle name="Normal 2 2 35" xfId="692"/>
    <cellStyle name="Normal 2 2 36" xfId="693"/>
    <cellStyle name="Normal 2 2 37" xfId="694"/>
    <cellStyle name="Normal 2 2 38" xfId="695"/>
    <cellStyle name="Normal 2 2 39" xfId="696"/>
    <cellStyle name="Normal 2 2 4" xfId="697"/>
    <cellStyle name="Normal 2 2 5" xfId="698"/>
    <cellStyle name="Normal 2 2 6" xfId="699"/>
    <cellStyle name="Normal 2 2 7" xfId="700"/>
    <cellStyle name="Normal 2 2 8" xfId="701"/>
    <cellStyle name="Normal 2 2 9" xfId="702"/>
    <cellStyle name="Normal 2 20" xfId="703"/>
    <cellStyle name="Normal 2 21" xfId="704"/>
    <cellStyle name="Normal 2 22" xfId="705"/>
    <cellStyle name="Normal 2 23" xfId="706"/>
    <cellStyle name="Normal 2 24" xfId="707"/>
    <cellStyle name="Normal 2 25" xfId="708"/>
    <cellStyle name="Normal 2 26" xfId="709"/>
    <cellStyle name="Normal 2 27" xfId="710"/>
    <cellStyle name="Normal 2 28" xfId="711"/>
    <cellStyle name="Normal 2 29" xfId="712"/>
    <cellStyle name="Normal 2 3" xfId="713"/>
    <cellStyle name="Normal 2 3 2" xfId="714"/>
    <cellStyle name="Normal 2 3 3" xfId="715"/>
    <cellStyle name="Normal 2 3 4" xfId="716"/>
    <cellStyle name="Normal 2 30" xfId="717"/>
    <cellStyle name="Normal 2 30 2" xfId="718"/>
    <cellStyle name="Normal 2 31" xfId="719"/>
    <cellStyle name="Normal 2 32" xfId="720"/>
    <cellStyle name="Normal 2 33" xfId="721"/>
    <cellStyle name="Normal 2 34" xfId="722"/>
    <cellStyle name="Normal 2 35" xfId="723"/>
    <cellStyle name="Normal 2 36" xfId="724"/>
    <cellStyle name="Normal 2 37" xfId="725"/>
    <cellStyle name="Normal 2 38" xfId="726"/>
    <cellStyle name="Normal 2 39" xfId="727"/>
    <cellStyle name="Normal 2 4" xfId="728"/>
    <cellStyle name="Normal 2 40" xfId="729"/>
    <cellStyle name="Normal 2 5" xfId="730"/>
    <cellStyle name="Normal 2 5 2" xfId="731"/>
    <cellStyle name="Normal 2 5 2 2" xfId="732"/>
    <cellStyle name="Normal 2 5 2 2 2" xfId="733"/>
    <cellStyle name="Normal 2 5 2 3" xfId="734"/>
    <cellStyle name="Normal 2 5 2 4" xfId="735"/>
    <cellStyle name="Normal 2 5 2 5" xfId="736"/>
    <cellStyle name="Normal 2 5 2 6" xfId="737"/>
    <cellStyle name="Normal 2 5 2 7" xfId="738"/>
    <cellStyle name="Normal 2 5 2 8" xfId="739"/>
    <cellStyle name="Normal 2 5 2 9" xfId="740"/>
    <cellStyle name="Normal 2 5 3" xfId="741"/>
    <cellStyle name="Normal 2 5 3 2" xfId="742"/>
    <cellStyle name="Normal 2 5 4" xfId="743"/>
    <cellStyle name="Normal 2 5 5" xfId="744"/>
    <cellStyle name="Normal 2 5 6" xfId="745"/>
    <cellStyle name="Normal 2 5 7" xfId="746"/>
    <cellStyle name="Normal 2 5 8" xfId="747"/>
    <cellStyle name="Normal 2 5 9" xfId="748"/>
    <cellStyle name="Normal 2 6" xfId="749"/>
    <cellStyle name="Normal 2 7" xfId="750"/>
    <cellStyle name="Normal 2 8" xfId="751"/>
    <cellStyle name="Normal 2 9" xfId="752"/>
    <cellStyle name="Normal 20" xfId="753"/>
    <cellStyle name="Normal 21" xfId="754"/>
    <cellStyle name="Normal 22" xfId="755"/>
    <cellStyle name="Normal 23" xfId="756"/>
    <cellStyle name="Normal 24" xfId="757"/>
    <cellStyle name="Normal 25" xfId="758"/>
    <cellStyle name="Normal 26" xfId="759"/>
    <cellStyle name="Normal 27" xfId="760"/>
    <cellStyle name="Normal 28" xfId="761"/>
    <cellStyle name="Normal 29" xfId="762"/>
    <cellStyle name="Normal 3" xfId="763"/>
    <cellStyle name="Normal 3 2" xfId="764"/>
    <cellStyle name="Normal 3 2 2" xfId="765"/>
    <cellStyle name="Normal 3 2 3" xfId="766"/>
    <cellStyle name="Normal 3 3" xfId="767"/>
    <cellStyle name="Normal 3 4" xfId="768"/>
    <cellStyle name="Normal 30" xfId="769"/>
    <cellStyle name="Normal 31" xfId="770"/>
    <cellStyle name="Normal 32" xfId="771"/>
    <cellStyle name="Normal 33" xfId="772"/>
    <cellStyle name="Normal 34" xfId="773"/>
    <cellStyle name="Normal 35" xfId="774"/>
    <cellStyle name="Normal 36" xfId="775"/>
    <cellStyle name="Normal 37" xfId="776"/>
    <cellStyle name="Normal 38" xfId="777"/>
    <cellStyle name="Normal 39" xfId="778"/>
    <cellStyle name="Normal 4" xfId="779"/>
    <cellStyle name="Normal 4 2" xfId="780"/>
    <cellStyle name="Normal 4 3" xfId="781"/>
    <cellStyle name="Normal 4 4" xfId="782"/>
    <cellStyle name="Normal 4 5" xfId="783"/>
    <cellStyle name="Normal 5" xfId="784"/>
    <cellStyle name="Normal 5 2" xfId="785"/>
    <cellStyle name="Normal 5 3" xfId="786"/>
    <cellStyle name="Normal 5 4" xfId="787"/>
    <cellStyle name="Normal 6" xfId="788"/>
    <cellStyle name="Normal 6 2" xfId="789"/>
    <cellStyle name="Normal 6 2 2" xfId="790"/>
    <cellStyle name="Normal 6 2 3" xfId="791"/>
    <cellStyle name="Normal 6 3" xfId="792"/>
    <cellStyle name="Normal 6 4" xfId="793"/>
    <cellStyle name="Normal 6 5" xfId="794"/>
    <cellStyle name="Normal 7" xfId="795"/>
    <cellStyle name="Normal 7 2" xfId="796"/>
    <cellStyle name="Normal 7 3" xfId="797"/>
    <cellStyle name="Normal 7 4" xfId="798"/>
    <cellStyle name="Normal 8" xfId="799"/>
    <cellStyle name="Normal 8 2" xfId="800"/>
    <cellStyle name="Normal 9" xfId="801"/>
    <cellStyle name="Normal 9 2" xfId="802"/>
    <cellStyle name="Notas" xfId="803"/>
    <cellStyle name="Notas 2" xfId="804"/>
    <cellStyle name="Notas 2 2" xfId="805"/>
    <cellStyle name="Notas 3" xfId="806"/>
    <cellStyle name="Note 2" xfId="807"/>
    <cellStyle name="Note 2 2" xfId="808"/>
    <cellStyle name="Note 2 2 2" xfId="809"/>
    <cellStyle name="Note 2 2 2 2" xfId="810"/>
    <cellStyle name="Note 2 2 3" xfId="811"/>
    <cellStyle name="Note 2 3" xfId="812"/>
    <cellStyle name="Note 2 4" xfId="813"/>
    <cellStyle name="Note 2 4 2" xfId="814"/>
    <cellStyle name="Note 2 5" xfId="815"/>
    <cellStyle name="Note 3" xfId="816"/>
    <cellStyle name="Note 3 2" xfId="817"/>
    <cellStyle name="Note 3 2 2" xfId="818"/>
    <cellStyle name="Note 3 2 2 2" xfId="819"/>
    <cellStyle name="Note 3 2 3" xfId="820"/>
    <cellStyle name="Note 3 3" xfId="821"/>
    <cellStyle name="Note 3 4" xfId="822"/>
    <cellStyle name="Note 3 4 2" xfId="823"/>
    <cellStyle name="Note 3 5" xfId="824"/>
    <cellStyle name="Number" xfId="825"/>
    <cellStyle name="Output 2" xfId="826"/>
    <cellStyle name="Output 3" xfId="827"/>
    <cellStyle name="Page Number" xfId="828"/>
    <cellStyle name="Percent" xfId="4" builtinId="5" customBuiltin="1"/>
    <cellStyle name="Percent 10" xfId="829"/>
    <cellStyle name="Percent 10 2" xfId="830"/>
    <cellStyle name="Percent 2" xfId="831"/>
    <cellStyle name="Percent 2 10" xfId="832"/>
    <cellStyle name="Percent 2 11" xfId="833"/>
    <cellStyle name="Percent 2 12" xfId="834"/>
    <cellStyle name="Percent 2 13" xfId="835"/>
    <cellStyle name="Percent 2 14" xfId="836"/>
    <cellStyle name="Percent 2 15" xfId="837"/>
    <cellStyle name="Percent 2 16" xfId="838"/>
    <cellStyle name="Percent 2 17" xfId="839"/>
    <cellStyle name="Percent 2 18" xfId="840"/>
    <cellStyle name="Percent 2 19" xfId="841"/>
    <cellStyle name="Percent 2 2" xfId="842"/>
    <cellStyle name="Percent 2 20" xfId="843"/>
    <cellStyle name="Percent 2 21" xfId="844"/>
    <cellStyle name="Percent 2 22" xfId="845"/>
    <cellStyle name="Percent 2 23" xfId="846"/>
    <cellStyle name="Percent 2 24" xfId="847"/>
    <cellStyle name="Percent 2 25" xfId="848"/>
    <cellStyle name="Percent 2 26" xfId="849"/>
    <cellStyle name="Percent 2 27" xfId="850"/>
    <cellStyle name="Percent 2 28" xfId="851"/>
    <cellStyle name="Percent 2 29" xfId="852"/>
    <cellStyle name="Percent 2 3" xfId="853"/>
    <cellStyle name="Percent 2 30" xfId="854"/>
    <cellStyle name="Percent 2 31" xfId="855"/>
    <cellStyle name="Percent 2 32" xfId="856"/>
    <cellStyle name="Percent 2 33" xfId="857"/>
    <cellStyle name="Percent 2 34" xfId="858"/>
    <cellStyle name="Percent 2 35" xfId="859"/>
    <cellStyle name="Percent 2 36" xfId="860"/>
    <cellStyle name="Percent 2 37" xfId="861"/>
    <cellStyle name="Percent 2 4" xfId="862"/>
    <cellStyle name="Percent 2 5" xfId="863"/>
    <cellStyle name="Percent 2 6" xfId="864"/>
    <cellStyle name="Percent 2 7" xfId="865"/>
    <cellStyle name="Percent 2 8" xfId="866"/>
    <cellStyle name="Percent 2 9" xfId="867"/>
    <cellStyle name="Percent 3" xfId="868"/>
    <cellStyle name="Ratio" xfId="869"/>
    <cellStyle name="Salida" xfId="870"/>
    <cellStyle name="Salida 2" xfId="871"/>
    <cellStyle name="Salida 2 2" xfId="872"/>
    <cellStyle name="Salida 3" xfId="873"/>
    <cellStyle name="Standard_AVERAGE NUMBER OF WEEKLY WORK HOURS PER EMPLOYED PERSON" xfId="874"/>
    <cellStyle name="Style 1" xfId="875"/>
    <cellStyle name="Style 1 2" xfId="876"/>
    <cellStyle name="Style 1 3" xfId="877"/>
    <cellStyle name="Style 1 4" xfId="878"/>
    <cellStyle name="styleColumnTitles" xfId="879"/>
    <cellStyle name="styleDateRange" xfId="880"/>
    <cellStyle name="styleHidden" xfId="881"/>
    <cellStyle name="styleNormal" xfId="882"/>
    <cellStyle name="styleSeriesAttributes" xfId="883"/>
    <cellStyle name="styleSeriesData" xfId="884"/>
    <cellStyle name="styleSeriesDataNA" xfId="885"/>
    <cellStyle name="Table Head" xfId="886"/>
    <cellStyle name="Table Head Aligned" xfId="887"/>
    <cellStyle name="Table Head Aligned 2" xfId="888"/>
    <cellStyle name="Table Head Blue" xfId="889"/>
    <cellStyle name="Table Head Green" xfId="890"/>
    <cellStyle name="Table Head Green 2" xfId="891"/>
    <cellStyle name="Table Title" xfId="892"/>
    <cellStyle name="Table Units" xfId="893"/>
    <cellStyle name="Texto de advertencia" xfId="894"/>
    <cellStyle name="Texto explicativo" xfId="895"/>
    <cellStyle name="Title 2" xfId="896"/>
    <cellStyle name="Title 2 2" xfId="897"/>
    <cellStyle name="Title 3" xfId="898"/>
    <cellStyle name="Título" xfId="899"/>
    <cellStyle name="Título 1" xfId="900"/>
    <cellStyle name="Título 2" xfId="901"/>
    <cellStyle name="Título 3" xfId="902"/>
    <cellStyle name="Top" xfId="903"/>
    <cellStyle name="Total 2" xfId="904"/>
    <cellStyle name="Total 3" xfId="905"/>
    <cellStyle name="Warning Text 2" xfId="906"/>
    <cellStyle name="Warning Text 3" xfId="90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BE23"/>
  <sheetViews>
    <sheetView showGridLines="0" zoomScale="80" zoomScaleNormal="8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16" sqref="A16:XFD16"/>
    </sheetView>
  </sheetViews>
  <sheetFormatPr defaultColWidth="0" defaultRowHeight="13.5" customHeight="1" outlineLevelRow="2"/>
  <cols>
    <col min="1" max="1" width="1.33203125" style="4" customWidth="1"/>
    <col min="2" max="4" width="1.33203125" style="20" customWidth="1"/>
    <col min="5" max="5" width="45.109375" style="2" customWidth="1"/>
    <col min="6" max="7" width="4.6640625" style="2" customWidth="1"/>
    <col min="8" max="8" width="21.33203125" style="13" customWidth="1"/>
    <col min="9" max="9" width="1.6640625" style="2" customWidth="1"/>
    <col min="10" max="57" width="21.33203125" style="4" customWidth="1"/>
    <col min="58" max="16384" width="21.33203125" hidden="1"/>
  </cols>
  <sheetData>
    <row r="1" spans="1:57" s="31" customFormat="1" ht="13.5" customHeight="1">
      <c r="A1" s="28" t="s">
        <v>19</v>
      </c>
      <c r="B1" s="18"/>
      <c r="C1" s="18"/>
      <c r="D1" s="18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s="23" customFormat="1" ht="13.5" customHeight="1">
      <c r="A2" s="24"/>
      <c r="B2" s="18"/>
      <c r="C2" s="18"/>
      <c r="D2" s="18"/>
      <c r="E2" s="1"/>
      <c r="F2" s="1"/>
      <c r="G2" s="1"/>
      <c r="H2" s="1"/>
      <c r="I2" s="1"/>
      <c r="J2" s="22">
        <v>2013</v>
      </c>
      <c r="K2" s="22">
        <v>2014</v>
      </c>
      <c r="L2" s="22">
        <v>2015</v>
      </c>
      <c r="M2" s="22">
        <v>2016</v>
      </c>
      <c r="N2" s="22">
        <v>2017</v>
      </c>
      <c r="O2" s="22">
        <v>2018</v>
      </c>
      <c r="P2" s="22">
        <v>2019</v>
      </c>
      <c r="Q2" s="22">
        <v>2020</v>
      </c>
      <c r="R2" s="22">
        <v>2021</v>
      </c>
      <c r="S2" s="22">
        <v>2022</v>
      </c>
      <c r="T2" s="22">
        <v>2023</v>
      </c>
      <c r="U2" s="22">
        <v>2024</v>
      </c>
      <c r="V2" s="22">
        <v>2025</v>
      </c>
      <c r="W2" s="22">
        <v>2026</v>
      </c>
      <c r="X2" s="22">
        <v>2027</v>
      </c>
      <c r="Y2" s="22">
        <v>2028</v>
      </c>
      <c r="Z2" s="22">
        <v>2029</v>
      </c>
      <c r="AA2" s="22">
        <v>2030</v>
      </c>
      <c r="AB2" s="22">
        <v>2031</v>
      </c>
      <c r="AC2" s="22">
        <v>2032</v>
      </c>
      <c r="AD2" s="22">
        <v>2033</v>
      </c>
      <c r="AE2" s="22">
        <v>2034</v>
      </c>
      <c r="AF2" s="22">
        <v>2035</v>
      </c>
      <c r="AG2" s="22">
        <v>2036</v>
      </c>
      <c r="AH2" s="22">
        <v>2037</v>
      </c>
      <c r="AI2" s="22">
        <v>2038</v>
      </c>
      <c r="AJ2" s="22">
        <v>2039</v>
      </c>
      <c r="AK2" s="22">
        <v>2040</v>
      </c>
      <c r="AL2" s="22">
        <v>2041</v>
      </c>
      <c r="AM2" s="22">
        <v>2042</v>
      </c>
      <c r="AN2" s="22">
        <v>2043</v>
      </c>
      <c r="AO2" s="22">
        <v>2044</v>
      </c>
      <c r="AP2" s="22">
        <v>2045</v>
      </c>
      <c r="AQ2" s="22">
        <v>2046</v>
      </c>
      <c r="AR2" s="22">
        <v>2047</v>
      </c>
      <c r="AS2" s="22">
        <v>2048</v>
      </c>
      <c r="AT2" s="22">
        <v>2049</v>
      </c>
      <c r="AU2" s="22">
        <v>2050</v>
      </c>
      <c r="AV2" s="22">
        <v>2051</v>
      </c>
      <c r="AW2" s="22">
        <v>2052</v>
      </c>
      <c r="AX2" s="22">
        <v>2053</v>
      </c>
      <c r="AY2" s="22">
        <v>2054</v>
      </c>
      <c r="AZ2" s="22">
        <v>2055</v>
      </c>
      <c r="BA2" s="22">
        <v>2056</v>
      </c>
      <c r="BB2" s="22">
        <v>2057</v>
      </c>
      <c r="BC2" s="22">
        <v>2058</v>
      </c>
      <c r="BD2" s="22">
        <v>2059</v>
      </c>
      <c r="BE2" s="22">
        <v>2060</v>
      </c>
    </row>
    <row r="3" spans="1:57" s="23" customFormat="1" ht="13.5" customHeight="1">
      <c r="A3" s="24"/>
      <c r="B3" s="18"/>
      <c r="C3" s="18"/>
      <c r="D3" s="18"/>
      <c r="E3" s="1" t="s">
        <v>3</v>
      </c>
      <c r="F3" s="1"/>
      <c r="G3" s="1"/>
      <c r="H3" s="1"/>
      <c r="I3" s="1"/>
      <c r="J3" s="22">
        <f>I3 + 1</f>
        <v>1</v>
      </c>
      <c r="K3" s="22">
        <f t="shared" ref="K3:BE3" si="0">J3 + 1</f>
        <v>2</v>
      </c>
      <c r="L3" s="22">
        <f t="shared" si="0"/>
        <v>3</v>
      </c>
      <c r="M3" s="22">
        <f t="shared" si="0"/>
        <v>4</v>
      </c>
      <c r="N3" s="22">
        <f t="shared" si="0"/>
        <v>5</v>
      </c>
      <c r="O3" s="22">
        <f t="shared" si="0"/>
        <v>6</v>
      </c>
      <c r="P3" s="22">
        <f t="shared" si="0"/>
        <v>7</v>
      </c>
      <c r="Q3" s="22">
        <f t="shared" si="0"/>
        <v>8</v>
      </c>
      <c r="R3" s="22">
        <f t="shared" si="0"/>
        <v>9</v>
      </c>
      <c r="S3" s="22">
        <f t="shared" si="0"/>
        <v>10</v>
      </c>
      <c r="T3" s="22">
        <f t="shared" si="0"/>
        <v>11</v>
      </c>
      <c r="U3" s="22">
        <f t="shared" si="0"/>
        <v>12</v>
      </c>
      <c r="V3" s="22">
        <f t="shared" si="0"/>
        <v>13</v>
      </c>
      <c r="W3" s="22">
        <f t="shared" si="0"/>
        <v>14</v>
      </c>
      <c r="X3" s="22">
        <f t="shared" si="0"/>
        <v>15</v>
      </c>
      <c r="Y3" s="22">
        <f t="shared" si="0"/>
        <v>16</v>
      </c>
      <c r="Z3" s="22">
        <f t="shared" si="0"/>
        <v>17</v>
      </c>
      <c r="AA3" s="22">
        <f t="shared" si="0"/>
        <v>18</v>
      </c>
      <c r="AB3" s="22">
        <f t="shared" si="0"/>
        <v>19</v>
      </c>
      <c r="AC3" s="22">
        <f t="shared" si="0"/>
        <v>20</v>
      </c>
      <c r="AD3" s="22">
        <f t="shared" si="0"/>
        <v>21</v>
      </c>
      <c r="AE3" s="22">
        <f t="shared" si="0"/>
        <v>22</v>
      </c>
      <c r="AF3" s="22">
        <f t="shared" si="0"/>
        <v>23</v>
      </c>
      <c r="AG3" s="22">
        <f t="shared" si="0"/>
        <v>24</v>
      </c>
      <c r="AH3" s="22">
        <f t="shared" si="0"/>
        <v>25</v>
      </c>
      <c r="AI3" s="22">
        <f t="shared" si="0"/>
        <v>26</v>
      </c>
      <c r="AJ3" s="22">
        <f t="shared" si="0"/>
        <v>27</v>
      </c>
      <c r="AK3" s="22">
        <f t="shared" si="0"/>
        <v>28</v>
      </c>
      <c r="AL3" s="22">
        <f t="shared" si="0"/>
        <v>29</v>
      </c>
      <c r="AM3" s="22">
        <f t="shared" si="0"/>
        <v>30</v>
      </c>
      <c r="AN3" s="22">
        <f t="shared" si="0"/>
        <v>31</v>
      </c>
      <c r="AO3" s="22">
        <f t="shared" si="0"/>
        <v>32</v>
      </c>
      <c r="AP3" s="22">
        <f t="shared" si="0"/>
        <v>33</v>
      </c>
      <c r="AQ3" s="22">
        <f t="shared" si="0"/>
        <v>34</v>
      </c>
      <c r="AR3" s="22">
        <f t="shared" si="0"/>
        <v>35</v>
      </c>
      <c r="AS3" s="22">
        <f t="shared" si="0"/>
        <v>36</v>
      </c>
      <c r="AT3" s="22">
        <f t="shared" si="0"/>
        <v>37</v>
      </c>
      <c r="AU3" s="22">
        <f t="shared" si="0"/>
        <v>38</v>
      </c>
      <c r="AV3" s="22">
        <f t="shared" si="0"/>
        <v>39</v>
      </c>
      <c r="AW3" s="22">
        <f t="shared" si="0"/>
        <v>40</v>
      </c>
      <c r="AX3" s="22">
        <f t="shared" si="0"/>
        <v>41</v>
      </c>
      <c r="AY3" s="22">
        <f t="shared" si="0"/>
        <v>42</v>
      </c>
      <c r="AZ3" s="22">
        <f t="shared" si="0"/>
        <v>43</v>
      </c>
      <c r="BA3" s="22">
        <f t="shared" si="0"/>
        <v>44</v>
      </c>
      <c r="BB3" s="22">
        <f t="shared" si="0"/>
        <v>45</v>
      </c>
      <c r="BC3" s="22">
        <f t="shared" si="0"/>
        <v>46</v>
      </c>
      <c r="BD3" s="22">
        <f t="shared" si="0"/>
        <v>47</v>
      </c>
      <c r="BE3" s="22">
        <f t="shared" si="0"/>
        <v>48</v>
      </c>
    </row>
    <row r="4" spans="1:57" ht="13.5" customHeight="1">
      <c r="A4" s="2"/>
      <c r="B4" s="19"/>
      <c r="C4" s="19"/>
      <c r="D4" s="19"/>
      <c r="E4" s="3"/>
      <c r="F4" s="3"/>
      <c r="G4" s="3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27" customFormat="1" ht="13.5" customHeight="1">
      <c r="A5" s="25" t="s">
        <v>20</v>
      </c>
      <c r="B5" s="26"/>
      <c r="C5" s="26"/>
      <c r="D5" s="26"/>
    </row>
    <row r="6" spans="1:57" ht="13.5" customHeight="1" outlineLevel="1">
      <c r="A6" s="2"/>
      <c r="B6" s="19"/>
      <c r="C6" s="19"/>
      <c r="D6" s="19"/>
      <c r="E6" s="3"/>
      <c r="F6" s="3"/>
      <c r="G6" s="3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27" customFormat="1" ht="13.5" customHeight="1" outlineLevel="1">
      <c r="A7" s="63" t="s">
        <v>17</v>
      </c>
      <c r="B7" s="26"/>
      <c r="C7" s="26"/>
      <c r="D7" s="26"/>
    </row>
    <row r="8" spans="1:57" ht="13.5" customHeight="1" outlineLevel="2">
      <c r="A8" s="2"/>
      <c r="H8" s="1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3.5" customHeight="1" outlineLevel="2">
      <c r="A9" s="2"/>
      <c r="B9" s="19" t="s">
        <v>6</v>
      </c>
      <c r="C9" s="19"/>
      <c r="D9" s="19"/>
      <c r="E9" s="3"/>
      <c r="F9" s="3"/>
      <c r="G9" s="3"/>
      <c r="H9" s="9"/>
      <c r="I9" s="3"/>
      <c r="J9" s="3"/>
      <c r="K9" s="3"/>
      <c r="L9" s="3"/>
      <c r="M9" s="3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3.5" customHeight="1" outlineLevel="2" thickBot="1">
      <c r="A10" s="2"/>
      <c r="B10" s="19"/>
      <c r="C10" s="19"/>
      <c r="D10" s="19"/>
      <c r="E10" s="3" t="s">
        <v>0</v>
      </c>
      <c r="F10" s="3"/>
      <c r="G10" s="3"/>
      <c r="H10" s="14">
        <f>SUM(J10:BE10)</f>
        <v>18748940060.511978</v>
      </c>
      <c r="I10" s="3"/>
      <c r="J10" s="15">
        <v>118924020.6755518</v>
      </c>
      <c r="K10" s="15">
        <v>299998951.61888134</v>
      </c>
      <c r="L10" s="15">
        <v>415212995.70554435</v>
      </c>
      <c r="M10" s="15">
        <v>1830291598.3040001</v>
      </c>
      <c r="N10" s="15">
        <v>1385272826.8439999</v>
      </c>
      <c r="O10" s="15">
        <v>2261576349.8900003</v>
      </c>
      <c r="P10" s="15">
        <v>2916995645.4779997</v>
      </c>
      <c r="Q10" s="15">
        <v>2920541364.658</v>
      </c>
      <c r="R10" s="15">
        <v>2552662160.2639999</v>
      </c>
      <c r="S10" s="15">
        <v>2580316756.1039996</v>
      </c>
      <c r="T10" s="15">
        <v>907597703.15999997</v>
      </c>
      <c r="U10" s="15">
        <v>463640829.58999997</v>
      </c>
      <c r="V10" s="15">
        <v>95908858.219999999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</row>
    <row r="11" spans="1:57" ht="13.5" customHeight="1" outlineLevel="2" thickTop="1">
      <c r="H11" s="1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ht="13.5" customHeight="1" outlineLevel="2">
      <c r="A12" s="2"/>
      <c r="B12" s="19" t="s">
        <v>16</v>
      </c>
      <c r="C12" s="19"/>
      <c r="D12" s="19"/>
      <c r="E12" s="3"/>
      <c r="F12" s="3"/>
      <c r="G12" s="3"/>
      <c r="H12" s="9"/>
      <c r="I12" s="3"/>
      <c r="J12" s="3"/>
      <c r="K12" s="3"/>
      <c r="L12" s="3"/>
      <c r="M12" s="3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3.5" customHeight="1" outlineLevel="2" thickBot="1">
      <c r="A13" s="2"/>
      <c r="B13" s="19"/>
      <c r="C13" s="19"/>
      <c r="D13" s="19"/>
      <c r="E13" s="3" t="s">
        <v>0</v>
      </c>
      <c r="F13" s="3"/>
      <c r="G13" s="3"/>
      <c r="H13" s="14">
        <f>SUM(J13:BE13)</f>
        <v>36546501286.598</v>
      </c>
      <c r="I13" s="3"/>
      <c r="J13" s="15">
        <v>29194195.5</v>
      </c>
      <c r="K13" s="15">
        <v>58388391</v>
      </c>
      <c r="L13" s="15">
        <v>87582586.5</v>
      </c>
      <c r="M13" s="15">
        <v>44670757.045999996</v>
      </c>
      <c r="N13" s="15">
        <v>280524182.486</v>
      </c>
      <c r="O13" s="15">
        <v>1239677787.2600002</v>
      </c>
      <c r="P13" s="15">
        <v>2264057542.1820006</v>
      </c>
      <c r="Q13" s="15">
        <v>3482936797.652</v>
      </c>
      <c r="R13" s="15">
        <v>4014466968.4660001</v>
      </c>
      <c r="S13" s="15">
        <v>4447652515.6260014</v>
      </c>
      <c r="T13" s="15">
        <v>4543376685.6899996</v>
      </c>
      <c r="U13" s="15">
        <v>5278518001.9900007</v>
      </c>
      <c r="V13" s="15">
        <v>4837911750.04</v>
      </c>
      <c r="W13" s="15">
        <v>3794513795.6999998</v>
      </c>
      <c r="X13" s="15">
        <v>1482479364.99</v>
      </c>
      <c r="Y13" s="15">
        <v>563335044.03999996</v>
      </c>
      <c r="Z13" s="15">
        <v>97214920.430000007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</row>
    <row r="14" spans="1:57" ht="13.5" customHeight="1" outlineLevel="2" thickTop="1"/>
    <row r="15" spans="1:57" ht="13.5" customHeight="1" outlineLevel="1"/>
    <row r="16" spans="1:57" s="27" customFormat="1" ht="13.5" customHeight="1" outlineLevel="1">
      <c r="A16" s="63" t="s">
        <v>18</v>
      </c>
      <c r="B16" s="26"/>
      <c r="C16" s="26"/>
      <c r="D16" s="26"/>
    </row>
    <row r="17" spans="1:57" ht="13.5" customHeight="1" outlineLevel="2">
      <c r="A17" s="2"/>
      <c r="H17" s="1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3.5" customHeight="1" outlineLevel="2">
      <c r="A18" s="2"/>
      <c r="B18" s="19" t="s">
        <v>6</v>
      </c>
      <c r="C18" s="19"/>
      <c r="D18" s="19"/>
      <c r="E18" s="3"/>
      <c r="F18" s="3"/>
      <c r="G18" s="3"/>
      <c r="H18" s="9"/>
      <c r="I18" s="3"/>
      <c r="J18" s="3"/>
      <c r="K18" s="3"/>
      <c r="L18" s="3"/>
      <c r="M18" s="3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3.5" customHeight="1" outlineLevel="2" thickBot="1">
      <c r="A19" s="2"/>
      <c r="B19" s="19"/>
      <c r="C19" s="19"/>
      <c r="D19" s="19"/>
      <c r="E19" s="3" t="s">
        <v>0</v>
      </c>
      <c r="F19" s="3"/>
      <c r="G19" s="3"/>
      <c r="H19" s="14">
        <f>SUM(J19:BE19)</f>
        <v>20678838664.85638</v>
      </c>
      <c r="I19" s="3"/>
      <c r="J19" s="62">
        <f>J10*'Inflation Series and Factors'!$G$6</f>
        <v>118924020.6755518</v>
      </c>
      <c r="K19" s="62">
        <f>K10*'Inflation Series and Factors'!$G$6</f>
        <v>299998951.61888134</v>
      </c>
      <c r="L19" s="62">
        <f>L10*'Inflation Series and Factors'!G$6</f>
        <v>415212995.70554435</v>
      </c>
      <c r="M19" s="62">
        <f>M10*'Inflation Series and Factors'!H$6</f>
        <v>1866897430.2700801</v>
      </c>
      <c r="N19" s="62">
        <f>N10*'Inflation Series and Factors'!I$6</f>
        <v>1444770294.7569497</v>
      </c>
      <c r="O19" s="62">
        <f>O10*'Inflation Series and Factors'!J$6</f>
        <v>2411782052.8354259</v>
      </c>
      <c r="P19" s="62">
        <f>P10*'Inflation Series and Factors'!K$6</f>
        <v>3180723390.3896155</v>
      </c>
      <c r="Q19" s="62">
        <f>Q10*'Inflation Series and Factors'!L$6</f>
        <v>3256242948.4919262</v>
      </c>
      <c r="R19" s="62">
        <f>R10*'Inflation Series and Factors'!M$6</f>
        <v>2910114626.5805469</v>
      </c>
      <c r="S19" s="62">
        <f>S10*'Inflation Series and Factors'!N$6</f>
        <v>3007828668.894793</v>
      </c>
      <c r="T19" s="62">
        <f>T10*'Inflation Series and Factors'!O$6</f>
        <v>1081774591.6623557</v>
      </c>
      <c r="U19" s="62">
        <f>U10*'Inflation Series and Factors'!P$6</f>
        <v>565051951.84725296</v>
      </c>
      <c r="V19" s="62">
        <f>V10*'Inflation Series and Factors'!Q$6</f>
        <v>119516741.12745634</v>
      </c>
      <c r="W19" s="62">
        <f>W10*'Inflation Series and Factors'!R$6</f>
        <v>0</v>
      </c>
      <c r="X19" s="62">
        <f>X10*'Inflation Series and Factors'!S$6</f>
        <v>0</v>
      </c>
      <c r="Y19" s="62">
        <f>Y10*'Inflation Series and Factors'!T$6</f>
        <v>0</v>
      </c>
      <c r="Z19" s="62">
        <f>Z10*'Inflation Series and Factors'!U$6</f>
        <v>0</v>
      </c>
      <c r="AA19" s="62">
        <f>AA10*'Inflation Series and Factors'!V$6</f>
        <v>0</v>
      </c>
      <c r="AB19" s="62">
        <f>AB10*'Inflation Series and Factors'!W$6</f>
        <v>0</v>
      </c>
      <c r="AC19" s="62">
        <f>AC10*'Inflation Series and Factors'!X$6</f>
        <v>0</v>
      </c>
      <c r="AD19" s="62">
        <f>AD10*'Inflation Series and Factors'!Y$6</f>
        <v>0</v>
      </c>
      <c r="AE19" s="62">
        <f>AE10*'Inflation Series and Factors'!Z$6</f>
        <v>0</v>
      </c>
      <c r="AF19" s="62">
        <f>AF10*'Inflation Series and Factors'!AA$6</f>
        <v>0</v>
      </c>
      <c r="AG19" s="62">
        <f>AG10*'Inflation Series and Factors'!AB$6</f>
        <v>0</v>
      </c>
      <c r="AH19" s="62">
        <f>AH10*'Inflation Series and Factors'!AC$6</f>
        <v>0</v>
      </c>
      <c r="AI19" s="62">
        <f>AI10*'Inflation Series and Factors'!AD$6</f>
        <v>0</v>
      </c>
      <c r="AJ19" s="62">
        <f>AJ10*'Inflation Series and Factors'!AE$6</f>
        <v>0</v>
      </c>
      <c r="AK19" s="62">
        <f>AK10*'Inflation Series and Factors'!AF$6</f>
        <v>0</v>
      </c>
      <c r="AL19" s="62">
        <f>AL10*'Inflation Series and Factors'!AG$6</f>
        <v>0</v>
      </c>
      <c r="AM19" s="62">
        <f>AM10*'Inflation Series and Factors'!AH$6</f>
        <v>0</v>
      </c>
      <c r="AN19" s="62">
        <f>AN10*'Inflation Series and Factors'!AI$6</f>
        <v>0</v>
      </c>
      <c r="AO19" s="62">
        <f>AO10*'Inflation Series and Factors'!AJ$6</f>
        <v>0</v>
      </c>
      <c r="AP19" s="62">
        <f>AP10*'Inflation Series and Factors'!AK$6</f>
        <v>0</v>
      </c>
      <c r="AQ19" s="62">
        <f>AQ10*'Inflation Series and Factors'!AL$6</f>
        <v>0</v>
      </c>
      <c r="AR19" s="62">
        <f>AR10*'Inflation Series and Factors'!AM$6</f>
        <v>0</v>
      </c>
      <c r="AS19" s="62">
        <f>AS10*'Inflation Series and Factors'!AN$6</f>
        <v>0</v>
      </c>
      <c r="AT19" s="62">
        <f>AT10*'Inflation Series and Factors'!AO$6</f>
        <v>0</v>
      </c>
      <c r="AU19" s="62">
        <f>AU10*'Inflation Series and Factors'!AP$6</f>
        <v>0</v>
      </c>
      <c r="AV19" s="62">
        <f>AV10*'Inflation Series and Factors'!AQ$6</f>
        <v>0</v>
      </c>
      <c r="AW19" s="62">
        <f>AW10*'Inflation Series and Factors'!AR$6</f>
        <v>0</v>
      </c>
      <c r="AX19" s="62">
        <f>AX10*'Inflation Series and Factors'!AS$6</f>
        <v>0</v>
      </c>
      <c r="AY19" s="62">
        <f>AY10*'Inflation Series and Factors'!AT$6</f>
        <v>0</v>
      </c>
      <c r="AZ19" s="62">
        <f>AZ10*'Inflation Series and Factors'!AU$6</f>
        <v>0</v>
      </c>
      <c r="BA19" s="62">
        <f>BA10*'Inflation Series and Factors'!AV$6</f>
        <v>0</v>
      </c>
      <c r="BB19" s="62">
        <f>BB10*'Inflation Series and Factors'!AW$6</f>
        <v>0</v>
      </c>
      <c r="BC19" s="62">
        <f>BC10*'Inflation Series and Factors'!AX$6</f>
        <v>0</v>
      </c>
      <c r="BD19" s="62">
        <f>BD10*'Inflation Series and Factors'!AY$6</f>
        <v>0</v>
      </c>
      <c r="BE19" s="62">
        <f>BE10*'Inflation Series and Factors'!AZ$6</f>
        <v>0</v>
      </c>
    </row>
    <row r="20" spans="1:57" ht="13.5" customHeight="1" outlineLevel="2" thickTop="1">
      <c r="H20" s="1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3.5" customHeight="1" outlineLevel="2">
      <c r="A21" s="2"/>
      <c r="B21" s="19" t="s">
        <v>16</v>
      </c>
      <c r="C21" s="19"/>
      <c r="D21" s="19"/>
      <c r="E21" s="3"/>
      <c r="F21" s="3"/>
      <c r="G21" s="3"/>
      <c r="H21" s="9"/>
      <c r="I21" s="3"/>
      <c r="J21" s="3"/>
      <c r="K21" s="3"/>
      <c r="L21" s="3"/>
      <c r="M21" s="3"/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3.5" customHeight="1" outlineLevel="2" thickBot="1">
      <c r="A22" s="2"/>
      <c r="B22" s="19"/>
      <c r="C22" s="19"/>
      <c r="D22" s="19"/>
      <c r="E22" s="3" t="s">
        <v>0</v>
      </c>
      <c r="F22" s="3"/>
      <c r="G22" s="3"/>
      <c r="H22" s="14">
        <f>SUM(J22:BE22)</f>
        <v>43559372755.624146</v>
      </c>
      <c r="I22" s="3"/>
      <c r="J22" s="62">
        <f>J13*'Inflation Series and Factors'!$G$6</f>
        <v>29194195.5</v>
      </c>
      <c r="K22" s="15">
        <f>K13*'Inflation Series and Factors'!$G$6</f>
        <v>58388391</v>
      </c>
      <c r="L22" s="62">
        <f>L13*'Inflation Series and Factors'!G$6</f>
        <v>87582586.5</v>
      </c>
      <c r="M22" s="62">
        <f>M13*'Inflation Series and Factors'!H$6</f>
        <v>45564172.186919995</v>
      </c>
      <c r="N22" s="62">
        <f>N13*'Inflation Series and Factors'!I$6</f>
        <v>292572696.12377369</v>
      </c>
      <c r="O22" s="62">
        <f>O13*'Inflation Series and Factors'!J$6</f>
        <v>1322012692.0578306</v>
      </c>
      <c r="P22" s="62">
        <f>P13*'Inflation Series and Factors'!K$6</f>
        <v>2468752667.7559543</v>
      </c>
      <c r="Q22" s="62">
        <f>Q13*'Inflation Series and Factors'!L$6</f>
        <v>3883282916.1881971</v>
      </c>
      <c r="R22" s="62">
        <f>R13*'Inflation Series and Factors'!M$6</f>
        <v>4576617785.4296036</v>
      </c>
      <c r="S22" s="62">
        <f>S13*'Inflation Series and Factors'!N$6</f>
        <v>5184548259.0985985</v>
      </c>
      <c r="T22" s="62">
        <f>T13*'Inflation Series and Factors'!O$6</f>
        <v>5415295170.7769127</v>
      </c>
      <c r="U22" s="62">
        <f>U13*'Inflation Series and Factors'!P$6</f>
        <v>6433076445.2364416</v>
      </c>
      <c r="V22" s="62">
        <f>V13*'Inflation Series and Factors'!Q$6</f>
        <v>6028759563.5919552</v>
      </c>
      <c r="W22" s="62">
        <f>W13*'Inflation Series and Factors'!R$6</f>
        <v>4870386003.809063</v>
      </c>
      <c r="X22" s="62">
        <f>X13*'Inflation Series and Factors'!S$6</f>
        <v>1959896459.229135</v>
      </c>
      <c r="Y22" s="62">
        <f>Y13*'Inflation Series and Factors'!T$6</f>
        <v>767093786.10916865</v>
      </c>
      <c r="Z22" s="62">
        <f>Z13*'Inflation Series and Factors'!U$6</f>
        <v>136348965.03059524</v>
      </c>
      <c r="AA22" s="62">
        <f>AA13*'Inflation Series and Factors'!V$6</f>
        <v>0</v>
      </c>
      <c r="AB22" s="62">
        <f>AB13*'Inflation Series and Factors'!W$6</f>
        <v>0</v>
      </c>
      <c r="AC22" s="62">
        <f>AC13*'Inflation Series and Factors'!X$6</f>
        <v>0</v>
      </c>
      <c r="AD22" s="62">
        <f>AD13*'Inflation Series and Factors'!Y$6</f>
        <v>0</v>
      </c>
      <c r="AE22" s="62">
        <f>AE13*'Inflation Series and Factors'!Z$6</f>
        <v>0</v>
      </c>
      <c r="AF22" s="62">
        <f>AF13*'Inflation Series and Factors'!AA$6</f>
        <v>0</v>
      </c>
      <c r="AG22" s="62">
        <f>AG13*'Inflation Series and Factors'!AB$6</f>
        <v>0</v>
      </c>
      <c r="AH22" s="62">
        <f>AH13*'Inflation Series and Factors'!AC$6</f>
        <v>0</v>
      </c>
      <c r="AI22" s="62">
        <f>AI13*'Inflation Series and Factors'!AD$6</f>
        <v>0</v>
      </c>
      <c r="AJ22" s="62">
        <f>AJ13*'Inflation Series and Factors'!AE$6</f>
        <v>0</v>
      </c>
      <c r="AK22" s="62">
        <f>AK13*'Inflation Series and Factors'!AF$6</f>
        <v>0</v>
      </c>
      <c r="AL22" s="62">
        <f>AL13*'Inflation Series and Factors'!AG$6</f>
        <v>0</v>
      </c>
      <c r="AM22" s="62">
        <f>AM13*'Inflation Series and Factors'!AH$6</f>
        <v>0</v>
      </c>
      <c r="AN22" s="62">
        <f>AN13*'Inflation Series and Factors'!AI$6</f>
        <v>0</v>
      </c>
      <c r="AO22" s="62">
        <f>AO13*'Inflation Series and Factors'!AJ$6</f>
        <v>0</v>
      </c>
      <c r="AP22" s="62">
        <f>AP13*'Inflation Series and Factors'!AK$6</f>
        <v>0</v>
      </c>
      <c r="AQ22" s="62">
        <f>AQ13*'Inflation Series and Factors'!AL$6</f>
        <v>0</v>
      </c>
      <c r="AR22" s="62">
        <f>AR13*'Inflation Series and Factors'!AM$6</f>
        <v>0</v>
      </c>
      <c r="AS22" s="62">
        <f>AS13*'Inflation Series and Factors'!AN$6</f>
        <v>0</v>
      </c>
      <c r="AT22" s="62">
        <f>AT13*'Inflation Series and Factors'!AO$6</f>
        <v>0</v>
      </c>
      <c r="AU22" s="62">
        <f>AU13*'Inflation Series and Factors'!AP$6</f>
        <v>0</v>
      </c>
      <c r="AV22" s="62">
        <f>AV13*'Inflation Series and Factors'!AQ$6</f>
        <v>0</v>
      </c>
      <c r="AW22" s="62">
        <f>AW13*'Inflation Series and Factors'!AR$6</f>
        <v>0</v>
      </c>
      <c r="AX22" s="62">
        <f>AX13*'Inflation Series and Factors'!AS$6</f>
        <v>0</v>
      </c>
      <c r="AY22" s="62">
        <f>AY13*'Inflation Series and Factors'!AT$6</f>
        <v>0</v>
      </c>
      <c r="AZ22" s="62">
        <f>AZ13*'Inflation Series and Factors'!AU$6</f>
        <v>0</v>
      </c>
      <c r="BA22" s="62">
        <f>BA13*'Inflation Series and Factors'!AV$6</f>
        <v>0</v>
      </c>
      <c r="BB22" s="62">
        <f>BB13*'Inflation Series and Factors'!AW$6</f>
        <v>0</v>
      </c>
      <c r="BC22" s="62">
        <f>BC13*'Inflation Series and Factors'!AX$6</f>
        <v>0</v>
      </c>
      <c r="BD22" s="62">
        <f>BD13*'Inflation Series and Factors'!AY$6</f>
        <v>0</v>
      </c>
      <c r="BE22" s="62">
        <f>BE13*'Inflation Series and Factors'!AZ$6</f>
        <v>0</v>
      </c>
    </row>
    <row r="23" spans="1:57" ht="13.5" customHeight="1" outlineLevel="2" thickTop="1">
      <c r="A23" s="2"/>
      <c r="B23" s="19"/>
      <c r="C23" s="19"/>
      <c r="D23" s="19"/>
      <c r="E23" s="3"/>
      <c r="F23" s="3"/>
      <c r="G23" s="3"/>
      <c r="H23" s="9"/>
      <c r="I23" s="3"/>
      <c r="J23" s="3"/>
      <c r="K23" s="3"/>
      <c r="L23" s="3"/>
      <c r="M23" s="3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</sheetData>
  <pageMargins left="0.25" right="0.25" top="0.5" bottom="0.5" header="0.3" footer="0.3"/>
  <pageSetup paperSize="9" scale="55" orientation="landscape" r:id="rId1"/>
  <headerFooter>
    <oddFooter>&amp;L&amp;P&amp;C&amp;A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BE63"/>
  <sheetViews>
    <sheetView showGridLines="0" zoomScale="80" zoomScaleNormal="80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ColWidth="0" defaultRowHeight="13.5" customHeight="1" outlineLevelRow="3"/>
  <cols>
    <col min="1" max="1" width="1.33203125" style="4" customWidth="1"/>
    <col min="2" max="4" width="1.33203125" style="20" customWidth="1"/>
    <col min="5" max="5" width="45.109375" style="2" customWidth="1"/>
    <col min="6" max="6" width="4.6640625" style="2" customWidth="1"/>
    <col min="7" max="7" width="5.77734375" style="2" customWidth="1"/>
    <col min="8" max="8" width="21.33203125" style="13" customWidth="1"/>
    <col min="9" max="9" width="1.6640625" style="2" customWidth="1"/>
    <col min="10" max="57" width="21.33203125" style="4" customWidth="1"/>
    <col min="58" max="16384" width="21.33203125" hidden="1"/>
  </cols>
  <sheetData>
    <row r="1" spans="1:57" s="31" customFormat="1" ht="13.5" customHeight="1">
      <c r="A1" s="28" t="s">
        <v>63</v>
      </c>
      <c r="B1" s="18"/>
      <c r="C1" s="18"/>
      <c r="D1" s="18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s="23" customFormat="1" ht="13.5" customHeight="1">
      <c r="A2" s="24"/>
      <c r="B2" s="18"/>
      <c r="C2" s="18"/>
      <c r="D2" s="18"/>
      <c r="E2" s="1"/>
      <c r="F2" s="1"/>
      <c r="G2" s="1"/>
      <c r="H2" s="1"/>
      <c r="I2" s="1"/>
      <c r="J2" s="22">
        <v>2013</v>
      </c>
      <c r="K2" s="22">
        <v>2014</v>
      </c>
      <c r="L2" s="22">
        <v>2015</v>
      </c>
      <c r="M2" s="22">
        <v>2016</v>
      </c>
      <c r="N2" s="22">
        <v>2017</v>
      </c>
      <c r="O2" s="22">
        <v>2018</v>
      </c>
      <c r="P2" s="22">
        <v>2019</v>
      </c>
      <c r="Q2" s="22">
        <v>2020</v>
      </c>
      <c r="R2" s="22">
        <v>2021</v>
      </c>
      <c r="S2" s="22">
        <v>2022</v>
      </c>
      <c r="T2" s="22">
        <v>2023</v>
      </c>
      <c r="U2" s="22">
        <v>2024</v>
      </c>
      <c r="V2" s="22">
        <v>2025</v>
      </c>
      <c r="W2" s="22">
        <v>2026</v>
      </c>
      <c r="X2" s="22">
        <v>2027</v>
      </c>
      <c r="Y2" s="22">
        <v>2028</v>
      </c>
      <c r="Z2" s="22">
        <v>2029</v>
      </c>
      <c r="AA2" s="22">
        <v>2030</v>
      </c>
      <c r="AB2" s="22">
        <v>2031</v>
      </c>
      <c r="AC2" s="22">
        <v>2032</v>
      </c>
      <c r="AD2" s="22">
        <v>2033</v>
      </c>
      <c r="AE2" s="22">
        <v>2034</v>
      </c>
      <c r="AF2" s="22">
        <v>2035</v>
      </c>
      <c r="AG2" s="22">
        <v>2036</v>
      </c>
      <c r="AH2" s="22">
        <v>2037</v>
      </c>
      <c r="AI2" s="22">
        <v>2038</v>
      </c>
      <c r="AJ2" s="22">
        <v>2039</v>
      </c>
      <c r="AK2" s="22">
        <v>2040</v>
      </c>
      <c r="AL2" s="22">
        <v>2041</v>
      </c>
      <c r="AM2" s="22">
        <v>2042</v>
      </c>
      <c r="AN2" s="22">
        <v>2043</v>
      </c>
      <c r="AO2" s="22">
        <v>2044</v>
      </c>
      <c r="AP2" s="22">
        <v>2045</v>
      </c>
      <c r="AQ2" s="22">
        <v>2046</v>
      </c>
      <c r="AR2" s="22">
        <v>2047</v>
      </c>
      <c r="AS2" s="22">
        <v>2048</v>
      </c>
      <c r="AT2" s="22">
        <v>2049</v>
      </c>
      <c r="AU2" s="22">
        <v>2050</v>
      </c>
      <c r="AV2" s="22">
        <v>2051</v>
      </c>
      <c r="AW2" s="22">
        <v>2052</v>
      </c>
      <c r="AX2" s="22">
        <v>2053</v>
      </c>
      <c r="AY2" s="22">
        <v>2054</v>
      </c>
      <c r="AZ2" s="22">
        <v>2055</v>
      </c>
      <c r="BA2" s="22">
        <v>2056</v>
      </c>
      <c r="BB2" s="22">
        <v>2057</v>
      </c>
      <c r="BC2" s="22">
        <v>2058</v>
      </c>
      <c r="BD2" s="22">
        <v>2059</v>
      </c>
      <c r="BE2" s="22">
        <v>2060</v>
      </c>
    </row>
    <row r="3" spans="1:57" s="23" customFormat="1" ht="13.5" customHeight="1">
      <c r="A3" s="24"/>
      <c r="B3" s="18"/>
      <c r="C3" s="18"/>
      <c r="D3" s="18"/>
      <c r="E3" s="1" t="s">
        <v>3</v>
      </c>
      <c r="F3" s="1"/>
      <c r="G3" s="1"/>
      <c r="H3" s="1"/>
      <c r="I3" s="1"/>
      <c r="J3" s="22">
        <f>I3 + 1</f>
        <v>1</v>
      </c>
      <c r="K3" s="22">
        <f t="shared" ref="K3:BE3" si="0">J3 + 1</f>
        <v>2</v>
      </c>
      <c r="L3" s="22">
        <f t="shared" si="0"/>
        <v>3</v>
      </c>
      <c r="M3" s="22">
        <f t="shared" si="0"/>
        <v>4</v>
      </c>
      <c r="N3" s="22">
        <f t="shared" si="0"/>
        <v>5</v>
      </c>
      <c r="O3" s="22">
        <f t="shared" si="0"/>
        <v>6</v>
      </c>
      <c r="P3" s="22">
        <f t="shared" si="0"/>
        <v>7</v>
      </c>
      <c r="Q3" s="22">
        <f t="shared" si="0"/>
        <v>8</v>
      </c>
      <c r="R3" s="22">
        <f t="shared" si="0"/>
        <v>9</v>
      </c>
      <c r="S3" s="22">
        <f t="shared" si="0"/>
        <v>10</v>
      </c>
      <c r="T3" s="22">
        <f t="shared" si="0"/>
        <v>11</v>
      </c>
      <c r="U3" s="22">
        <f t="shared" si="0"/>
        <v>12</v>
      </c>
      <c r="V3" s="22">
        <f t="shared" si="0"/>
        <v>13</v>
      </c>
      <c r="W3" s="22">
        <f t="shared" si="0"/>
        <v>14</v>
      </c>
      <c r="X3" s="22">
        <f t="shared" si="0"/>
        <v>15</v>
      </c>
      <c r="Y3" s="22">
        <f t="shared" si="0"/>
        <v>16</v>
      </c>
      <c r="Z3" s="22">
        <f t="shared" si="0"/>
        <v>17</v>
      </c>
      <c r="AA3" s="22">
        <f t="shared" si="0"/>
        <v>18</v>
      </c>
      <c r="AB3" s="22">
        <f t="shared" si="0"/>
        <v>19</v>
      </c>
      <c r="AC3" s="22">
        <f t="shared" si="0"/>
        <v>20</v>
      </c>
      <c r="AD3" s="22">
        <f t="shared" si="0"/>
        <v>21</v>
      </c>
      <c r="AE3" s="22">
        <f t="shared" si="0"/>
        <v>22</v>
      </c>
      <c r="AF3" s="22">
        <f t="shared" si="0"/>
        <v>23</v>
      </c>
      <c r="AG3" s="22">
        <f t="shared" si="0"/>
        <v>24</v>
      </c>
      <c r="AH3" s="22">
        <f t="shared" si="0"/>
        <v>25</v>
      </c>
      <c r="AI3" s="22">
        <f t="shared" si="0"/>
        <v>26</v>
      </c>
      <c r="AJ3" s="22">
        <f t="shared" si="0"/>
        <v>27</v>
      </c>
      <c r="AK3" s="22">
        <f t="shared" si="0"/>
        <v>28</v>
      </c>
      <c r="AL3" s="22">
        <f t="shared" si="0"/>
        <v>29</v>
      </c>
      <c r="AM3" s="22">
        <f t="shared" si="0"/>
        <v>30</v>
      </c>
      <c r="AN3" s="22">
        <f t="shared" si="0"/>
        <v>31</v>
      </c>
      <c r="AO3" s="22">
        <f t="shared" si="0"/>
        <v>32</v>
      </c>
      <c r="AP3" s="22">
        <f t="shared" si="0"/>
        <v>33</v>
      </c>
      <c r="AQ3" s="22">
        <f t="shared" si="0"/>
        <v>34</v>
      </c>
      <c r="AR3" s="22">
        <f t="shared" si="0"/>
        <v>35</v>
      </c>
      <c r="AS3" s="22">
        <f t="shared" si="0"/>
        <v>36</v>
      </c>
      <c r="AT3" s="22">
        <f t="shared" si="0"/>
        <v>37</v>
      </c>
      <c r="AU3" s="22">
        <f t="shared" si="0"/>
        <v>38</v>
      </c>
      <c r="AV3" s="22">
        <f t="shared" si="0"/>
        <v>39</v>
      </c>
      <c r="AW3" s="22">
        <f t="shared" si="0"/>
        <v>40</v>
      </c>
      <c r="AX3" s="22">
        <f t="shared" si="0"/>
        <v>41</v>
      </c>
      <c r="AY3" s="22">
        <f t="shared" si="0"/>
        <v>42</v>
      </c>
      <c r="AZ3" s="22">
        <f t="shared" si="0"/>
        <v>43</v>
      </c>
      <c r="BA3" s="22">
        <f t="shared" si="0"/>
        <v>44</v>
      </c>
      <c r="BB3" s="22">
        <f t="shared" si="0"/>
        <v>45</v>
      </c>
      <c r="BC3" s="22">
        <f t="shared" si="0"/>
        <v>46</v>
      </c>
      <c r="BD3" s="22">
        <f t="shared" si="0"/>
        <v>47</v>
      </c>
      <c r="BE3" s="22">
        <f t="shared" si="0"/>
        <v>48</v>
      </c>
    </row>
    <row r="5" spans="1:57" s="27" customFormat="1" ht="13.5" customHeight="1">
      <c r="A5" s="25" t="s">
        <v>27</v>
      </c>
      <c r="B5" s="26"/>
      <c r="C5" s="26"/>
      <c r="D5" s="26"/>
    </row>
    <row r="6" spans="1:57" ht="13.5" customHeight="1" outlineLevel="1"/>
    <row r="7" spans="1:57" s="27" customFormat="1" ht="13.5" customHeight="1" outlineLevel="1">
      <c r="A7" s="63" t="s">
        <v>28</v>
      </c>
      <c r="B7" s="26"/>
      <c r="C7" s="26"/>
      <c r="D7" s="26"/>
    </row>
    <row r="8" spans="1:57" ht="13.5" customHeight="1" outlineLevel="2"/>
    <row r="9" spans="1:57" s="27" customFormat="1" ht="13.5" customHeight="1" outlineLevel="2">
      <c r="A9" s="64" t="s">
        <v>21</v>
      </c>
      <c r="B9" s="26"/>
      <c r="C9" s="26"/>
      <c r="D9" s="26"/>
    </row>
    <row r="10" spans="1:57" ht="13.5" customHeight="1" outlineLevel="3">
      <c r="A10" s="2"/>
      <c r="H10" s="1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3.5" customHeight="1" outlineLevel="3">
      <c r="A11" s="2"/>
      <c r="B11" s="19" t="s">
        <v>7</v>
      </c>
      <c r="C11" s="19"/>
      <c r="D11" s="19"/>
      <c r="E11" s="3"/>
      <c r="F11" s="3"/>
      <c r="G11" s="3"/>
      <c r="H11" s="9"/>
      <c r="I11" s="3"/>
      <c r="J11" s="3"/>
      <c r="K11" s="3"/>
      <c r="L11" s="3"/>
      <c r="M11" s="3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3.5" customHeight="1" outlineLevel="3" thickBot="1">
      <c r="A12" s="2"/>
      <c r="B12" s="19"/>
      <c r="C12" s="19"/>
      <c r="D12" s="19"/>
      <c r="E12" s="3" t="s">
        <v>0</v>
      </c>
      <c r="F12" s="3"/>
      <c r="G12" s="3"/>
      <c r="H12" s="14">
        <f>SUM(J12:BE12)</f>
        <v>11615002494.98554</v>
      </c>
      <c r="I12" s="3"/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248903284.30581999</v>
      </c>
      <c r="W12" s="43">
        <v>275003446.6790573</v>
      </c>
      <c r="X12" s="43">
        <v>299968660.70934492</v>
      </c>
      <c r="Y12" s="43">
        <v>325334632.24159634</v>
      </c>
      <c r="Z12" s="43">
        <v>300772987.81683874</v>
      </c>
      <c r="AA12" s="43">
        <v>306795359.7199533</v>
      </c>
      <c r="AB12" s="43">
        <v>310546723.77661169</v>
      </c>
      <c r="AC12" s="43">
        <v>316524387.8696534</v>
      </c>
      <c r="AD12" s="43">
        <v>322695482.24147087</v>
      </c>
      <c r="AE12" s="43">
        <v>321832227.82777852</v>
      </c>
      <c r="AF12" s="43">
        <v>323492028.30572462</v>
      </c>
      <c r="AG12" s="43">
        <v>324532922.96341479</v>
      </c>
      <c r="AH12" s="43">
        <v>325148882.86480528</v>
      </c>
      <c r="AI12" s="43">
        <v>325776706.74254286</v>
      </c>
      <c r="AJ12" s="43">
        <v>326410316.58887619</v>
      </c>
      <c r="AK12" s="43">
        <v>326632121.35784853</v>
      </c>
      <c r="AL12" s="43">
        <v>327513636.74071836</v>
      </c>
      <c r="AM12" s="43">
        <v>327974597.88880062</v>
      </c>
      <c r="AN12" s="43">
        <v>328451536.26454049</v>
      </c>
      <c r="AO12" s="43">
        <v>328923972.9641884</v>
      </c>
      <c r="AP12" s="43">
        <v>329394529.56663537</v>
      </c>
      <c r="AQ12" s="43">
        <v>328397448.7571826</v>
      </c>
      <c r="AR12" s="43">
        <v>330351504.47805935</v>
      </c>
      <c r="AS12" s="43">
        <v>330719748.12074327</v>
      </c>
      <c r="AT12" s="43">
        <v>331312131.84945077</v>
      </c>
      <c r="AU12" s="43">
        <v>331795823.90602744</v>
      </c>
      <c r="AV12" s="43">
        <v>332284817.1245864</v>
      </c>
      <c r="AW12" s="43">
        <v>332766316.06124157</v>
      </c>
      <c r="AX12" s="43">
        <v>333250659.14599806</v>
      </c>
      <c r="AY12" s="43">
        <v>333324198.61576587</v>
      </c>
      <c r="AZ12" s="43">
        <v>334235923.71809334</v>
      </c>
      <c r="BA12" s="43">
        <v>334729049.35981512</v>
      </c>
      <c r="BB12" s="43">
        <v>335227624.18990338</v>
      </c>
      <c r="BC12" s="43">
        <v>334206809.48682535</v>
      </c>
      <c r="BD12" s="43">
        <v>334658600.96072495</v>
      </c>
      <c r="BE12" s="43">
        <v>335113393.77490079</v>
      </c>
    </row>
    <row r="13" spans="1:57" ht="13.5" customHeight="1" outlineLevel="3" thickTop="1">
      <c r="H13" s="1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ht="13.5" customHeight="1" outlineLevel="3">
      <c r="A14" s="2"/>
      <c r="B14" s="19" t="s">
        <v>16</v>
      </c>
      <c r="C14" s="19"/>
      <c r="D14" s="19"/>
      <c r="E14" s="3"/>
      <c r="F14" s="3"/>
      <c r="G14" s="3"/>
      <c r="H14" s="9"/>
      <c r="I14" s="3"/>
      <c r="J14" s="3"/>
      <c r="K14" s="3"/>
      <c r="L14" s="3"/>
      <c r="M14" s="3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3.5" customHeight="1" outlineLevel="3" thickBot="1">
      <c r="A15" s="2"/>
      <c r="B15" s="19"/>
      <c r="C15" s="19"/>
      <c r="D15" s="19"/>
      <c r="E15" s="3" t="s">
        <v>0</v>
      </c>
      <c r="F15" s="3"/>
      <c r="G15" s="3"/>
      <c r="H15" s="14">
        <f>SUM(J15:BE15)</f>
        <v>19844086665.337303</v>
      </c>
      <c r="I15" s="3"/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497630072.9234696</v>
      </c>
      <c r="AA15" s="43">
        <v>519892069.98620844</v>
      </c>
      <c r="AB15" s="43">
        <v>555124401.26930189</v>
      </c>
      <c r="AC15" s="43">
        <v>578644138.80740261</v>
      </c>
      <c r="AD15" s="43">
        <v>603648872.37685394</v>
      </c>
      <c r="AE15" s="43">
        <v>613385331.05048835</v>
      </c>
      <c r="AF15" s="43">
        <v>615805406.28756392</v>
      </c>
      <c r="AG15" s="43">
        <v>618508001.52293789</v>
      </c>
      <c r="AH15" s="43">
        <v>621838946.46887803</v>
      </c>
      <c r="AI15" s="43">
        <v>618814816.654598</v>
      </c>
      <c r="AJ15" s="43">
        <v>628671452.16136062</v>
      </c>
      <c r="AK15" s="43">
        <v>629687544.72562039</v>
      </c>
      <c r="AL15" s="43">
        <v>624097043.82483315</v>
      </c>
      <c r="AM15" s="43">
        <v>628300784.48491025</v>
      </c>
      <c r="AN15" s="43">
        <v>630991447.90713346</v>
      </c>
      <c r="AO15" s="43">
        <v>629331771.62887788</v>
      </c>
      <c r="AP15" s="43">
        <v>632838217.07396495</v>
      </c>
      <c r="AQ15" s="43">
        <v>630814173.36908829</v>
      </c>
      <c r="AR15" s="43">
        <v>634685455.25868976</v>
      </c>
      <c r="AS15" s="43">
        <v>638858996.89921308</v>
      </c>
      <c r="AT15" s="43">
        <v>633582375.08921576</v>
      </c>
      <c r="AU15" s="43">
        <v>639101377.52073526</v>
      </c>
      <c r="AV15" s="43">
        <v>640080382.69200051</v>
      </c>
      <c r="AW15" s="43">
        <v>637004098.64716589</v>
      </c>
      <c r="AX15" s="43">
        <v>641974203.11283731</v>
      </c>
      <c r="AY15" s="43">
        <v>643965583.99052954</v>
      </c>
      <c r="AZ15" s="43">
        <v>642673672.96819055</v>
      </c>
      <c r="BA15" s="43">
        <v>645958678.81215882</v>
      </c>
      <c r="BB15" s="43">
        <v>643219942.63878012</v>
      </c>
      <c r="BC15" s="43">
        <v>640401580.16989136</v>
      </c>
      <c r="BD15" s="43">
        <v>641651327.79054976</v>
      </c>
      <c r="BE15" s="43">
        <v>642904497.22385192</v>
      </c>
    </row>
    <row r="16" spans="1:57" ht="13.5" customHeight="1" outlineLevel="3" thickTop="1"/>
    <row r="17" spans="1:57" ht="13.5" customHeight="1" outlineLevel="2"/>
    <row r="18" spans="1:57" s="27" customFormat="1" ht="13.5" customHeight="1" outlineLevel="2">
      <c r="A18" s="64" t="s">
        <v>22</v>
      </c>
      <c r="B18" s="26"/>
      <c r="C18" s="26"/>
      <c r="D18" s="26"/>
    </row>
    <row r="19" spans="1:57" ht="13.5" customHeight="1" outlineLevel="3">
      <c r="A19" s="2"/>
      <c r="H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3.5" customHeight="1" outlineLevel="3">
      <c r="A20" s="2"/>
      <c r="B20" s="19" t="s">
        <v>7</v>
      </c>
      <c r="C20" s="19"/>
      <c r="D20" s="19"/>
      <c r="E20" s="3"/>
      <c r="F20" s="3"/>
      <c r="G20" s="3"/>
      <c r="H20" s="9"/>
      <c r="I20" s="3"/>
      <c r="J20" s="3"/>
      <c r="K20" s="3"/>
      <c r="L20" s="3"/>
      <c r="M20" s="3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3.5" customHeight="1" outlineLevel="3" thickBot="1">
      <c r="A21" s="2"/>
      <c r="B21" s="19"/>
      <c r="C21" s="19"/>
      <c r="D21" s="19"/>
      <c r="E21" s="3" t="s">
        <v>0</v>
      </c>
      <c r="F21" s="3"/>
      <c r="G21" s="3"/>
      <c r="H21" s="14">
        <f>SUM(J21:BE21)</f>
        <v>10613220595.167864</v>
      </c>
      <c r="I21" s="3"/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227435205.82074279</v>
      </c>
      <c r="W21" s="43">
        <v>251280757.10493964</v>
      </c>
      <c r="X21" s="43">
        <v>274094257.75176126</v>
      </c>
      <c r="Y21" s="43">
        <v>297271396.21355587</v>
      </c>
      <c r="Z21" s="43">
        <v>274834078.21022379</v>
      </c>
      <c r="AA21" s="43">
        <v>280338414.82894796</v>
      </c>
      <c r="AB21" s="43">
        <v>283765064.02390963</v>
      </c>
      <c r="AC21" s="43">
        <v>289224779.35197777</v>
      </c>
      <c r="AD21" s="43">
        <v>294864288.70738423</v>
      </c>
      <c r="AE21" s="43">
        <v>294072911.87829965</v>
      </c>
      <c r="AF21" s="43">
        <v>295591381.53013241</v>
      </c>
      <c r="AG21" s="43">
        <v>296538282.26647288</v>
      </c>
      <c r="AH21" s="43">
        <v>297105410.89158058</v>
      </c>
      <c r="AI21" s="43">
        <v>297677022.25278419</v>
      </c>
      <c r="AJ21" s="43">
        <v>298252994.82395869</v>
      </c>
      <c r="AK21" s="43">
        <v>298463326.76169264</v>
      </c>
      <c r="AL21" s="43">
        <v>299261188.66300952</v>
      </c>
      <c r="AM21" s="43">
        <v>299690156.89332199</v>
      </c>
      <c r="AN21" s="43">
        <v>300120698.1389308</v>
      </c>
      <c r="AO21" s="43">
        <v>300552831.28082466</v>
      </c>
      <c r="AP21" s="43">
        <v>300986579.9165737</v>
      </c>
      <c r="AQ21" s="43">
        <v>300076661.42697853</v>
      </c>
      <c r="AR21" s="43">
        <v>301858958.48458141</v>
      </c>
      <c r="AS21" s="43">
        <v>302191737.49293476</v>
      </c>
      <c r="AT21" s="43">
        <v>302737223.43716514</v>
      </c>
      <c r="AU21" s="43">
        <v>303178611.43020087</v>
      </c>
      <c r="AV21" s="43">
        <v>303621554.73968381</v>
      </c>
      <c r="AW21" s="43">
        <v>304066174.10762417</v>
      </c>
      <c r="AX21" s="43">
        <v>304512478.75391996</v>
      </c>
      <c r="AY21" s="43">
        <v>304576109.03521883</v>
      </c>
      <c r="AZ21" s="43">
        <v>305410181.16639954</v>
      </c>
      <c r="BA21" s="43">
        <v>305861597.78057545</v>
      </c>
      <c r="BB21" s="43">
        <v>306314737.37110198</v>
      </c>
      <c r="BC21" s="43">
        <v>305381641.22499341</v>
      </c>
      <c r="BD21" s="43">
        <v>305797299.94831347</v>
      </c>
      <c r="BE21" s="43">
        <v>306214601.45715129</v>
      </c>
    </row>
    <row r="22" spans="1:57" ht="13.5" customHeight="1" outlineLevel="3" thickTop="1">
      <c r="H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3.5" customHeight="1" outlineLevel="3">
      <c r="A23" s="2"/>
      <c r="B23" s="19" t="s">
        <v>16</v>
      </c>
      <c r="C23" s="19"/>
      <c r="D23" s="19"/>
      <c r="E23" s="3"/>
      <c r="F23" s="3"/>
      <c r="G23" s="3"/>
      <c r="H23" s="9"/>
      <c r="I23" s="3"/>
      <c r="J23" s="3"/>
      <c r="K23" s="3"/>
      <c r="L23" s="3"/>
      <c r="M23" s="3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3.5" customHeight="1" outlineLevel="3" thickBot="1">
      <c r="A24" s="2"/>
      <c r="B24" s="19"/>
      <c r="C24" s="19"/>
      <c r="D24" s="19"/>
      <c r="E24" s="3" t="s">
        <v>0</v>
      </c>
      <c r="F24" s="3"/>
      <c r="G24" s="3"/>
      <c r="H24" s="14">
        <f>SUM(J24:BE24)</f>
        <v>18134921863.263813</v>
      </c>
      <c r="I24" s="3"/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454772347.54846728</v>
      </c>
      <c r="AA24" s="43">
        <v>475117723.92949432</v>
      </c>
      <c r="AB24" s="43">
        <v>507309794.09119242</v>
      </c>
      <c r="AC24" s="43">
        <v>528815447.7655986</v>
      </c>
      <c r="AD24" s="43">
        <v>551657917.34562302</v>
      </c>
      <c r="AE24" s="43">
        <v>560562187.89707375</v>
      </c>
      <c r="AF24" s="43">
        <v>562762008.48311961</v>
      </c>
      <c r="AG24" s="43">
        <v>565232887.51751041</v>
      </c>
      <c r="AH24" s="43">
        <v>568285621.22253084</v>
      </c>
      <c r="AI24" s="43">
        <v>565516619.42069221</v>
      </c>
      <c r="AJ24" s="43">
        <v>574517298.37042379</v>
      </c>
      <c r="AK24" s="43">
        <v>575450920.88221824</v>
      </c>
      <c r="AL24" s="43">
        <v>570349592.76391387</v>
      </c>
      <c r="AM24" s="43">
        <v>574182939.18614447</v>
      </c>
      <c r="AN24" s="43">
        <v>576650034.1287545</v>
      </c>
      <c r="AO24" s="43">
        <v>575130549.02775121</v>
      </c>
      <c r="AP24" s="43">
        <v>578337154.32515001</v>
      </c>
      <c r="AQ24" s="43">
        <v>576479152.91617489</v>
      </c>
      <c r="AR24" s="43">
        <v>580016213.09643888</v>
      </c>
      <c r="AS24" s="43">
        <v>583827552.63416624</v>
      </c>
      <c r="AT24" s="43">
        <v>579002589.02268279</v>
      </c>
      <c r="AU24" s="43">
        <v>584046652.83203173</v>
      </c>
      <c r="AV24" s="43">
        <v>584940693.67123556</v>
      </c>
      <c r="AW24" s="43">
        <v>582144951.15622759</v>
      </c>
      <c r="AX24" s="43">
        <v>586683624.65844274</v>
      </c>
      <c r="AY24" s="43">
        <v>588494250.25572157</v>
      </c>
      <c r="AZ24" s="43">
        <v>587314818.05403566</v>
      </c>
      <c r="BA24" s="43">
        <v>590321830.75344634</v>
      </c>
      <c r="BB24" s="43">
        <v>587824979.6645987</v>
      </c>
      <c r="BC24" s="43">
        <v>585248396.6663301</v>
      </c>
      <c r="BD24" s="43">
        <v>586389611.80085099</v>
      </c>
      <c r="BE24" s="43">
        <v>587535502.17576981</v>
      </c>
    </row>
    <row r="25" spans="1:57" ht="13.5" customHeight="1" outlineLevel="3" thickTop="1"/>
    <row r="26" spans="1:57" ht="13.5" customHeight="1" outlineLevel="2"/>
    <row r="27" spans="1:57" s="27" customFormat="1" ht="13.5" customHeight="1" outlineLevel="2">
      <c r="A27" s="64" t="s">
        <v>23</v>
      </c>
      <c r="B27" s="26"/>
      <c r="C27" s="26"/>
      <c r="D27" s="26"/>
    </row>
    <row r="28" spans="1:57" ht="13.5" customHeight="1" outlineLevel="3">
      <c r="A28" s="2"/>
      <c r="H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3.5" customHeight="1" outlineLevel="3">
      <c r="A29" s="2"/>
      <c r="B29" s="19" t="s">
        <v>7</v>
      </c>
      <c r="C29" s="19"/>
      <c r="D29" s="19"/>
      <c r="E29" s="3"/>
      <c r="F29" s="3"/>
      <c r="G29" s="3"/>
      <c r="H29" s="9"/>
      <c r="I29" s="3"/>
      <c r="J29" s="3"/>
      <c r="K29" s="3"/>
      <c r="L29" s="3"/>
      <c r="M29" s="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3.5" customHeight="1" outlineLevel="3" thickBot="1">
      <c r="A30" s="2"/>
      <c r="B30" s="19"/>
      <c r="C30" s="19"/>
      <c r="D30" s="19"/>
      <c r="E30" s="3" t="s">
        <v>0</v>
      </c>
      <c r="F30" s="3"/>
      <c r="G30" s="3"/>
      <c r="H30" s="14">
        <f>SUM(J30:BE30)</f>
        <v>10158213036.930122</v>
      </c>
      <c r="I30" s="3"/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217712537.55279943</v>
      </c>
      <c r="W30" s="43">
        <v>240508516.01583573</v>
      </c>
      <c r="X30" s="43">
        <v>262325792.11186796</v>
      </c>
      <c r="Y30" s="43">
        <v>284481723.59809208</v>
      </c>
      <c r="Z30" s="43">
        <v>263078581.10172009</v>
      </c>
      <c r="AA30" s="43">
        <v>268338910.90182143</v>
      </c>
      <c r="AB30" s="43">
        <v>271614054.81401449</v>
      </c>
      <c r="AC30" s="43">
        <v>276828325.70771962</v>
      </c>
      <c r="AD30" s="43">
        <v>282212082.18688929</v>
      </c>
      <c r="AE30" s="43">
        <v>281463251.94247317</v>
      </c>
      <c r="AF30" s="43">
        <v>282910868.77038831</v>
      </c>
      <c r="AG30" s="43">
        <v>283814721.68855476</v>
      </c>
      <c r="AH30" s="43">
        <v>284361201.72316736</v>
      </c>
      <c r="AI30" s="43">
        <v>284909524.34733087</v>
      </c>
      <c r="AJ30" s="43">
        <v>285463720.43957794</v>
      </c>
      <c r="AK30" s="43">
        <v>285662478.93087727</v>
      </c>
      <c r="AL30" s="43">
        <v>286426802.28373104</v>
      </c>
      <c r="AM30" s="43">
        <v>286840617.46075404</v>
      </c>
      <c r="AN30" s="43">
        <v>287247674.39946663</v>
      </c>
      <c r="AO30" s="43">
        <v>287661062.68307334</v>
      </c>
      <c r="AP30" s="43">
        <v>288076716.14760506</v>
      </c>
      <c r="AQ30" s="43">
        <v>287218563.52828616</v>
      </c>
      <c r="AR30" s="43">
        <v>288912845.60092962</v>
      </c>
      <c r="AS30" s="43">
        <v>289237269.11654264</v>
      </c>
      <c r="AT30" s="43">
        <v>289754979.20397389</v>
      </c>
      <c r="AU30" s="43">
        <v>290182401.40076691</v>
      </c>
      <c r="AV30" s="43">
        <v>290607701.51068139</v>
      </c>
      <c r="AW30" s="43">
        <v>291028020.50731516</v>
      </c>
      <c r="AX30" s="43">
        <v>291459896.10585588</v>
      </c>
      <c r="AY30" s="43">
        <v>291522333.34216172</v>
      </c>
      <c r="AZ30" s="43">
        <v>292317589.35363603</v>
      </c>
      <c r="BA30" s="43">
        <v>292755449.24117702</v>
      </c>
      <c r="BB30" s="43">
        <v>293182372.97375602</v>
      </c>
      <c r="BC30" s="43">
        <v>292295288.22708613</v>
      </c>
      <c r="BD30" s="43">
        <v>292700632.81210321</v>
      </c>
      <c r="BE30" s="43">
        <v>293098529.19808847</v>
      </c>
    </row>
    <row r="31" spans="1:57" ht="13.5" customHeight="1" outlineLevel="3" thickTop="1">
      <c r="H31" s="11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3.5" customHeight="1" outlineLevel="3">
      <c r="A32" s="2"/>
      <c r="B32" s="19" t="s">
        <v>16</v>
      </c>
      <c r="C32" s="19"/>
      <c r="D32" s="19"/>
      <c r="E32" s="3"/>
      <c r="F32" s="3"/>
      <c r="G32" s="3"/>
      <c r="H32" s="9"/>
      <c r="I32" s="3"/>
      <c r="J32" s="3"/>
      <c r="K32" s="3"/>
      <c r="L32" s="3"/>
      <c r="M32" s="3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3.5" customHeight="1" outlineLevel="3" thickBot="1">
      <c r="A33" s="2"/>
      <c r="B33" s="19"/>
      <c r="C33" s="19"/>
      <c r="D33" s="19"/>
      <c r="E33" s="3" t="s">
        <v>0</v>
      </c>
      <c r="F33" s="3"/>
      <c r="G33" s="3"/>
      <c r="H33" s="14">
        <f>SUM(J33:BE33)</f>
        <v>17388442037.752125</v>
      </c>
      <c r="I33" s="3"/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436138365.68532467</v>
      </c>
      <c r="AA33" s="43">
        <v>455619156.76411176</v>
      </c>
      <c r="AB33" s="43">
        <v>486418702.21654361</v>
      </c>
      <c r="AC33" s="43">
        <v>507100745.04025686</v>
      </c>
      <c r="AD33" s="43">
        <v>528994912.94227719</v>
      </c>
      <c r="AE33" s="43">
        <v>537500201.21164262</v>
      </c>
      <c r="AF33" s="43">
        <v>539605718.13803911</v>
      </c>
      <c r="AG33" s="43">
        <v>541970442.36729598</v>
      </c>
      <c r="AH33" s="43">
        <v>544874401.17895031</v>
      </c>
      <c r="AI33" s="43">
        <v>542253124.24613786</v>
      </c>
      <c r="AJ33" s="43">
        <v>550841173.21451759</v>
      </c>
      <c r="AK33" s="43">
        <v>551740725.79090309</v>
      </c>
      <c r="AL33" s="43">
        <v>546874617.26955891</v>
      </c>
      <c r="AM33" s="43">
        <v>550540138.99148607</v>
      </c>
      <c r="AN33" s="43">
        <v>552890951.26905334</v>
      </c>
      <c r="AO33" s="43">
        <v>551451062.52679551</v>
      </c>
      <c r="AP33" s="43">
        <v>554513994.32896423</v>
      </c>
      <c r="AQ33" s="43">
        <v>552745462.25949574</v>
      </c>
      <c r="AR33" s="43">
        <v>556127590.16737688</v>
      </c>
      <c r="AS33" s="43">
        <v>559764645.12361145</v>
      </c>
      <c r="AT33" s="43">
        <v>555174625.72049332</v>
      </c>
      <c r="AU33" s="43">
        <v>559989014.85217333</v>
      </c>
      <c r="AV33" s="43">
        <v>560840721.11981189</v>
      </c>
      <c r="AW33" s="43">
        <v>558183440.48777938</v>
      </c>
      <c r="AX33" s="43">
        <v>562505322.02372146</v>
      </c>
      <c r="AY33" s="43">
        <v>564244647.73572588</v>
      </c>
      <c r="AZ33" s="43">
        <v>563131932.50840247</v>
      </c>
      <c r="BA33" s="43">
        <v>565993445.14868951</v>
      </c>
      <c r="BB33" s="43">
        <v>563617924.93972027</v>
      </c>
      <c r="BC33" s="43">
        <v>561163563.78313982</v>
      </c>
      <c r="BD33" s="43">
        <v>562271129.78817546</v>
      </c>
      <c r="BE33" s="43">
        <v>563360138.91195261</v>
      </c>
    </row>
    <row r="34" spans="1:57" ht="13.5" customHeight="1" outlineLevel="3" thickTop="1"/>
    <row r="35" spans="1:57" ht="13.5" customHeight="1" outlineLevel="1"/>
    <row r="36" spans="1:57" s="27" customFormat="1" ht="13.5" customHeight="1" outlineLevel="1">
      <c r="A36" s="63" t="s">
        <v>29</v>
      </c>
      <c r="B36" s="26"/>
      <c r="C36" s="26"/>
      <c r="D36" s="26"/>
    </row>
    <row r="37" spans="1:57" ht="13.5" customHeight="1" outlineLevel="2"/>
    <row r="38" spans="1:57" s="27" customFormat="1" ht="13.5" customHeight="1" outlineLevel="2">
      <c r="A38" s="64" t="s">
        <v>24</v>
      </c>
      <c r="B38" s="26"/>
      <c r="C38" s="26"/>
      <c r="D38" s="26"/>
    </row>
    <row r="39" spans="1:57" ht="13.5" customHeight="1" outlineLevel="3">
      <c r="A39" s="2"/>
      <c r="H39" s="1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ht="13.5" customHeight="1" outlineLevel="3">
      <c r="A40" s="2"/>
      <c r="B40" s="19" t="s">
        <v>7</v>
      </c>
      <c r="C40" s="19"/>
      <c r="D40" s="19"/>
      <c r="E40" s="3"/>
      <c r="F40" s="3"/>
      <c r="G40" s="3"/>
      <c r="H40" s="9"/>
      <c r="I40" s="3"/>
      <c r="J40" s="3"/>
      <c r="K40" s="3"/>
      <c r="L40" s="3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3.5" customHeight="1" outlineLevel="3" thickBot="1">
      <c r="A41" s="2"/>
      <c r="B41" s="19"/>
      <c r="C41" s="19"/>
      <c r="D41" s="19"/>
      <c r="E41" s="3" t="s">
        <v>0</v>
      </c>
      <c r="F41" s="3"/>
      <c r="G41" s="3"/>
      <c r="H41" s="14">
        <f>SUM(J41:BE41)</f>
        <v>27468479456.711262</v>
      </c>
      <c r="I41" s="3"/>
      <c r="J41" s="43">
        <v>0</v>
      </c>
      <c r="K41" s="43">
        <v>0</v>
      </c>
      <c r="L41" s="43">
        <v>0</v>
      </c>
      <c r="M41" s="43">
        <f>M12*'Inflation Series and Factors'!H$7</f>
        <v>0</v>
      </c>
      <c r="N41" s="43">
        <f>N12*'Inflation Series and Factors'!I$7</f>
        <v>0</v>
      </c>
      <c r="O41" s="43">
        <f>O12*'Inflation Series and Factors'!J$7</f>
        <v>0</v>
      </c>
      <c r="P41" s="43">
        <f>P12*'Inflation Series and Factors'!K$7</f>
        <v>0</v>
      </c>
      <c r="Q41" s="43">
        <f>Q12*'Inflation Series and Factors'!L$7</f>
        <v>0</v>
      </c>
      <c r="R41" s="43">
        <f>R12*'Inflation Series and Factors'!M$7</f>
        <v>0</v>
      </c>
      <c r="S41" s="43">
        <f>S12*'Inflation Series and Factors'!N$7</f>
        <v>0</v>
      </c>
      <c r="T41" s="43">
        <f>T12*'Inflation Series and Factors'!O$7</f>
        <v>0</v>
      </c>
      <c r="U41" s="43">
        <f>U12*'Inflation Series and Factors'!P$7</f>
        <v>0</v>
      </c>
      <c r="V41" s="43">
        <f>V12*'Inflation Series and Factors'!Q$7</f>
        <v>331257577.34384555</v>
      </c>
      <c r="W41" s="43">
        <f>W12*'Inflation Series and Factors'!R$7</f>
        <v>376973269.09543443</v>
      </c>
      <c r="X41" s="43">
        <f>X12*'Inflation Series and Factors'!S$7</f>
        <v>423531315.91591895</v>
      </c>
      <c r="Y41" s="43">
        <f>Y12*'Inflation Series and Factors'!T$7</f>
        <v>473126381.66228497</v>
      </c>
      <c r="Z41" s="43">
        <f>Z12*'Inflation Series and Factors'!U$7</f>
        <v>450529178.15867597</v>
      </c>
      <c r="AA41" s="43">
        <f>AA12*'Inflation Series and Factors'!V$7</f>
        <v>473336618.92054158</v>
      </c>
      <c r="AB41" s="43">
        <f>AB12*'Inflation Series and Factors'!W$7</f>
        <v>493498110.5156005</v>
      </c>
      <c r="AC41" s="43">
        <f>AC12*'Inflation Series and Factors'!X$7</f>
        <v>518087297.8131597</v>
      </c>
      <c r="AD41" s="43">
        <f>AD12*'Inflation Series and Factors'!Y$7</f>
        <v>544033793.04295826</v>
      </c>
      <c r="AE41" s="43">
        <f>AE12*'Inflation Series and Factors'!Z$7</f>
        <v>558855781.32303321</v>
      </c>
      <c r="AF41" s="43">
        <f>AF12*'Inflation Series and Factors'!AA$7</f>
        <v>578590134.35140252</v>
      </c>
      <c r="AG41" s="43">
        <f>AG12*'Inflation Series and Factors'!AB$7</f>
        <v>597865409.3480134</v>
      </c>
      <c r="AH41" s="43">
        <f>AH12*'Inflation Series and Factors'!AC$7</f>
        <v>616970155.82662034</v>
      </c>
      <c r="AI41" s="43">
        <f>AI12*'Inflation Series and Factors'!AD$7</f>
        <v>636706295.48316205</v>
      </c>
      <c r="AJ41" s="43">
        <f>AJ12*'Inflation Series and Factors'!AE$7</f>
        <v>657082977.87061822</v>
      </c>
      <c r="AK41" s="43">
        <f>AK12*'Inflation Series and Factors'!AF$7</f>
        <v>677255368.30243146</v>
      </c>
      <c r="AL41" s="43">
        <f>AL12*'Inflation Series and Factors'!AG$7</f>
        <v>699455640.75387406</v>
      </c>
      <c r="AM41" s="43">
        <f>AM12*'Inflation Series and Factors'!AH$7</f>
        <v>721453296.85885417</v>
      </c>
      <c r="AN41" s="43">
        <f>AN12*'Inflation Series and Factors'!AI$7</f>
        <v>744177502.09439254</v>
      </c>
      <c r="AO41" s="43">
        <f>AO12*'Inflation Series and Factors'!AJ$7</f>
        <v>767605346.17738605</v>
      </c>
      <c r="AP41" s="43">
        <f>AP12*'Inflation Series and Factors'!AK$7</f>
        <v>791764581.96981812</v>
      </c>
      <c r="AQ41" s="43">
        <f>AQ12*'Inflation Series and Factors'!AL$7</f>
        <v>813048939.06279409</v>
      </c>
      <c r="AR41" s="43">
        <f>AR12*'Inflation Series and Factors'!AM$7</f>
        <v>842423409.46214104</v>
      </c>
      <c r="AS41" s="43">
        <f>AS12*'Inflation Series and Factors'!AN$7</f>
        <v>868663334.75725472</v>
      </c>
      <c r="AT41" s="43">
        <f>AT12*'Inflation Series and Factors'!AO$7</f>
        <v>896325859.04301751</v>
      </c>
      <c r="AU41" s="43">
        <f>AU12*'Inflation Series and Factors'!AP$7</f>
        <v>924563463.72287929</v>
      </c>
      <c r="AV41" s="43">
        <f>AV12*'Inflation Series and Factors'!AQ$7</f>
        <v>953703846.48587394</v>
      </c>
      <c r="AW41" s="43">
        <f>AW12*'Inflation Series and Factors'!AR$7</f>
        <v>983738390.17217553</v>
      </c>
      <c r="AX41" s="43">
        <f>AX12*'Inflation Series and Factors'!AS$7</f>
        <v>1014725333.2531415</v>
      </c>
      <c r="AY41" s="43">
        <f>AY12*'Inflation Series and Factors'!AT$7</f>
        <v>1045397733.5563045</v>
      </c>
      <c r="AZ41" s="43">
        <f>AZ12*'Inflation Series and Factors'!AU$7</f>
        <v>1079704872.722703</v>
      </c>
      <c r="BA41" s="43">
        <f>BA12*'Inflation Series and Factors'!AV$7</f>
        <v>1113736785.2734742</v>
      </c>
      <c r="BB41" s="43">
        <f>BB12*'Inflation Series and Factors'!AW$7</f>
        <v>1148857553.088423</v>
      </c>
      <c r="BC41" s="43">
        <f>BC12*'Inflation Series and Factors'!AX$7</f>
        <v>1179719895.8450568</v>
      </c>
      <c r="BD41" s="43">
        <f>BD12*'Inflation Series and Factors'!AY$7</f>
        <v>1216754119.3715274</v>
      </c>
      <c r="BE41" s="43">
        <f>BE12*'Inflation Series and Factors'!AZ$7</f>
        <v>1254959888.066458</v>
      </c>
    </row>
    <row r="42" spans="1:57" ht="13.5" customHeight="1" outlineLevel="3" thickTop="1">
      <c r="H42" s="11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3.5" customHeight="1" outlineLevel="3">
      <c r="A43" s="2"/>
      <c r="B43" s="19" t="s">
        <v>16</v>
      </c>
      <c r="C43" s="19"/>
      <c r="D43" s="19"/>
      <c r="E43" s="3"/>
      <c r="F43" s="3"/>
      <c r="G43" s="3"/>
      <c r="H43" s="9"/>
      <c r="I43" s="3"/>
      <c r="J43" s="3"/>
      <c r="K43" s="3"/>
      <c r="L43" s="3"/>
      <c r="M43" s="3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3.5" customHeight="1" outlineLevel="3" thickBot="1">
      <c r="A44" s="2"/>
      <c r="B44" s="19"/>
      <c r="C44" s="19"/>
      <c r="D44" s="19"/>
      <c r="E44" s="3" t="s">
        <v>0</v>
      </c>
      <c r="F44" s="3"/>
      <c r="G44" s="3"/>
      <c r="H44" s="14">
        <f>SUM(J44:BE44)</f>
        <v>49274183184.300911</v>
      </c>
      <c r="I44" s="3"/>
      <c r="J44" s="43">
        <v>0</v>
      </c>
      <c r="K44" s="43">
        <v>0</v>
      </c>
      <c r="L44" s="43">
        <v>0</v>
      </c>
      <c r="M44" s="43">
        <f>M15*'Inflation Series and Factors'!H$7</f>
        <v>0</v>
      </c>
      <c r="N44" s="43">
        <f>N15*'Inflation Series and Factors'!I$7</f>
        <v>0</v>
      </c>
      <c r="O44" s="43">
        <f>O15*'Inflation Series and Factors'!J$7</f>
        <v>0</v>
      </c>
      <c r="P44" s="43">
        <f>P15*'Inflation Series and Factors'!K$7</f>
        <v>0</v>
      </c>
      <c r="Q44" s="43">
        <f>Q15*'Inflation Series and Factors'!L$7</f>
        <v>0</v>
      </c>
      <c r="R44" s="43">
        <f>R15*'Inflation Series and Factors'!M$7</f>
        <v>0</v>
      </c>
      <c r="S44" s="43">
        <f>S15*'Inflation Series and Factors'!N$7</f>
        <v>0</v>
      </c>
      <c r="T44" s="43">
        <f>T15*'Inflation Series and Factors'!O$7</f>
        <v>0</v>
      </c>
      <c r="U44" s="43">
        <f>U15*'Inflation Series and Factors'!P$7</f>
        <v>0</v>
      </c>
      <c r="V44" s="43">
        <f>V15*'Inflation Series and Factors'!Q$7</f>
        <v>0</v>
      </c>
      <c r="W44" s="43">
        <f>W15*'Inflation Series and Factors'!R$7</f>
        <v>0</v>
      </c>
      <c r="X44" s="43">
        <f>X15*'Inflation Series and Factors'!S$7</f>
        <v>0</v>
      </c>
      <c r="Y44" s="43">
        <f>Y15*'Inflation Series and Factors'!T$7</f>
        <v>0</v>
      </c>
      <c r="Z44" s="43">
        <f>Z15*'Inflation Series and Factors'!U$7</f>
        <v>745402269.69378507</v>
      </c>
      <c r="AA44" s="43">
        <f>AA15*'Inflation Series and Factors'!V$7</f>
        <v>802111071.15668905</v>
      </c>
      <c r="AB44" s="43">
        <f>AB15*'Inflation Series and Factors'!W$7</f>
        <v>882163043.92433202</v>
      </c>
      <c r="AC44" s="43">
        <f>AC15*'Inflation Series and Factors'!X$7</f>
        <v>947125055.00083184</v>
      </c>
      <c r="AD44" s="43">
        <f>AD15*'Inflation Series and Factors'!Y$7</f>
        <v>1017694401.6202276</v>
      </c>
      <c r="AE44" s="43">
        <f>AE15*'Inflation Series and Factors'!Z$7</f>
        <v>1065132416.1971334</v>
      </c>
      <c r="AF44" s="43">
        <f>AF15*'Inflation Series and Factors'!AA$7</f>
        <v>1101414877.5917037</v>
      </c>
      <c r="AG44" s="43">
        <f>AG15*'Inflation Series and Factors'!AB$7</f>
        <v>1139436135.2891753</v>
      </c>
      <c r="AH44" s="43">
        <f>AH15*'Inflation Series and Factors'!AC$7</f>
        <v>1179939688.9254782</v>
      </c>
      <c r="AI44" s="43">
        <f>AI15*'Inflation Series and Factors'!AD$7</f>
        <v>1209427443.2383435</v>
      </c>
      <c r="AJ44" s="43">
        <f>AJ15*'Inflation Series and Factors'!AE$7</f>
        <v>1265552247.8743567</v>
      </c>
      <c r="AK44" s="43">
        <f>AK15*'Inflation Series and Factors'!AF$7</f>
        <v>1305625632.4263577</v>
      </c>
      <c r="AL44" s="43">
        <f>AL15*'Inflation Series and Factors'!AG$7</f>
        <v>1332855028.6493328</v>
      </c>
      <c r="AM44" s="43">
        <f>AM15*'Inflation Series and Factors'!AH$7</f>
        <v>1382087744.9153249</v>
      </c>
      <c r="AN44" s="43">
        <f>AN15*'Inflation Series and Factors'!AI$7</f>
        <v>1429646653.1618083</v>
      </c>
      <c r="AO44" s="43">
        <f>AO15*'Inflation Series and Factors'!AJ$7</f>
        <v>1468662889.0810814</v>
      </c>
      <c r="AP44" s="43">
        <f>AP15*'Inflation Series and Factors'!AK$7</f>
        <v>1521151207.5058017</v>
      </c>
      <c r="AQ44" s="43">
        <f>AQ15*'Inflation Series and Factors'!AL$7</f>
        <v>1561774600.6995831</v>
      </c>
      <c r="AR44" s="43">
        <f>AR15*'Inflation Series and Factors'!AM$7</f>
        <v>1618499924.7992454</v>
      </c>
      <c r="AS44" s="43">
        <f>AS15*'Inflation Series and Factors'!AN$7</f>
        <v>1678017081.9540412</v>
      </c>
      <c r="AT44" s="43">
        <f>AT15*'Inflation Series and Factors'!AO$7</f>
        <v>1714082317.0472078</v>
      </c>
      <c r="AU44" s="43">
        <f>AU15*'Inflation Series and Factors'!AP$7</f>
        <v>1780883726.3665762</v>
      </c>
      <c r="AV44" s="43">
        <f>AV15*'Inflation Series and Factors'!AQ$7</f>
        <v>1837120119.7695136</v>
      </c>
      <c r="AW44" s="43">
        <f>AW15*'Inflation Series and Factors'!AR$7</f>
        <v>1883139477.4371161</v>
      </c>
      <c r="AX44" s="43">
        <f>AX15*'Inflation Series and Factors'!AS$7</f>
        <v>1954767287.9716692</v>
      </c>
      <c r="AY44" s="43">
        <f>AY15*'Inflation Series and Factors'!AT$7</f>
        <v>2019655832.9327369</v>
      </c>
      <c r="AZ44" s="43">
        <f>AZ15*'Inflation Series and Factors'!AU$7</f>
        <v>2076072160.5126166</v>
      </c>
      <c r="BA44" s="43">
        <f>BA15*'Inflation Series and Factors'!AV$7</f>
        <v>2149284454.8021569</v>
      </c>
      <c r="BB44" s="43">
        <f>BB15*'Inflation Series and Factors'!AW$7</f>
        <v>2204377074.1848116</v>
      </c>
      <c r="BC44" s="43">
        <f>BC15*'Inflation Series and Factors'!AX$7</f>
        <v>2260559821.0793371</v>
      </c>
      <c r="BD44" s="43">
        <f>BD15*'Inflation Series and Factors'!AY$7</f>
        <v>2332920456.9912944</v>
      </c>
      <c r="BE44" s="43">
        <f>BE15*'Inflation Series and Factors'!AZ$7</f>
        <v>2407601041.5012441</v>
      </c>
    </row>
    <row r="45" spans="1:57" ht="13.5" customHeight="1" outlineLevel="3" thickTop="1"/>
    <row r="46" spans="1:57" ht="13.5" customHeight="1" outlineLevel="2"/>
    <row r="47" spans="1:57" s="27" customFormat="1" ht="13.5" customHeight="1" outlineLevel="2" collapsed="1">
      <c r="A47" s="64" t="s">
        <v>25</v>
      </c>
      <c r="B47" s="26"/>
      <c r="C47" s="26"/>
      <c r="D47" s="26"/>
    </row>
    <row r="48" spans="1:57" ht="13.5" hidden="1" customHeight="1" outlineLevel="3">
      <c r="A48" s="2"/>
      <c r="H48" s="1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ht="13.5" hidden="1" customHeight="1" outlineLevel="3">
      <c r="A49" s="2"/>
      <c r="B49" s="19" t="s">
        <v>7</v>
      </c>
      <c r="C49" s="19"/>
      <c r="D49" s="19"/>
      <c r="E49" s="3"/>
      <c r="F49" s="3"/>
      <c r="G49" s="3"/>
      <c r="H49" s="9"/>
      <c r="I49" s="3"/>
      <c r="J49" s="3"/>
      <c r="K49" s="3"/>
      <c r="L49" s="3"/>
      <c r="M49" s="3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13.5" hidden="1" customHeight="1" outlineLevel="3" thickBot="1">
      <c r="A50" s="2"/>
      <c r="B50" s="19"/>
      <c r="C50" s="19"/>
      <c r="D50" s="19"/>
      <c r="E50" s="3" t="s">
        <v>0</v>
      </c>
      <c r="F50" s="3"/>
      <c r="G50" s="3"/>
      <c r="H50" s="14">
        <f>SUM(J50:BE50)</f>
        <v>25099373283.9874</v>
      </c>
      <c r="I50" s="3"/>
      <c r="J50" s="43">
        <v>0</v>
      </c>
      <c r="K50" s="43">
        <v>0</v>
      </c>
      <c r="L50" s="43">
        <v>0</v>
      </c>
      <c r="M50" s="43">
        <f>M21*'Inflation Series and Factors'!H$7</f>
        <v>0</v>
      </c>
      <c r="N50" s="43">
        <f>N21*'Inflation Series and Factors'!I$7</f>
        <v>0</v>
      </c>
      <c r="O50" s="43">
        <f>O21*'Inflation Series and Factors'!J$7</f>
        <v>0</v>
      </c>
      <c r="P50" s="43">
        <f>P21*'Inflation Series and Factors'!K$7</f>
        <v>0</v>
      </c>
      <c r="Q50" s="43">
        <f>Q21*'Inflation Series and Factors'!L$7</f>
        <v>0</v>
      </c>
      <c r="R50" s="43">
        <f>R21*'Inflation Series and Factors'!M$7</f>
        <v>0</v>
      </c>
      <c r="S50" s="43">
        <f>S21*'Inflation Series and Factors'!N$7</f>
        <v>0</v>
      </c>
      <c r="T50" s="43">
        <f>T21*'Inflation Series and Factors'!O$7</f>
        <v>0</v>
      </c>
      <c r="U50" s="43">
        <f>U21*'Inflation Series and Factors'!P$7</f>
        <v>0</v>
      </c>
      <c r="V50" s="43">
        <f>V21*'Inflation Series and Factors'!Q$7</f>
        <v>302686384.76586187</v>
      </c>
      <c r="W50" s="43">
        <f>W21*'Inflation Series and Factors'!R$7</f>
        <v>344454331.79306662</v>
      </c>
      <c r="X50" s="43">
        <f>X21*'Inflation Series and Factors'!S$7</f>
        <v>386998766.45808566</v>
      </c>
      <c r="Y50" s="43">
        <f>Y21*'Inflation Series and Factors'!T$7</f>
        <v>432314688.08943009</v>
      </c>
      <c r="Z50" s="43">
        <f>Z21*'Inflation Series and Factors'!U$7</f>
        <v>411675171.64623952</v>
      </c>
      <c r="AA50" s="43">
        <f>AA21*'Inflation Series and Factors'!V$7</f>
        <v>432517745.86748511</v>
      </c>
      <c r="AB50" s="43">
        <f>AB21*'Inflation Series and Factors'!W$7</f>
        <v>450938658.19325864</v>
      </c>
      <c r="AC50" s="43">
        <f>AC21*'Inflation Series and Factors'!X$7</f>
        <v>473403283.08850569</v>
      </c>
      <c r="AD50" s="43">
        <f>AD21*'Inflation Series and Factors'!Y$7</f>
        <v>497113056.26012397</v>
      </c>
      <c r="AE50" s="43">
        <f>AE21*'Inflation Series and Factors'!Z$7</f>
        <v>510652236.54864031</v>
      </c>
      <c r="AF50" s="43">
        <f>AF21*'Inflation Series and Factors'!AA$7</f>
        <v>528687702.2855202</v>
      </c>
      <c r="AG50" s="43">
        <f>AG21*'Inflation Series and Factors'!AB$7</f>
        <v>546292745.57326746</v>
      </c>
      <c r="AH50" s="43">
        <f>AH21*'Inflation Series and Factors'!AC$7</f>
        <v>563757654.76926947</v>
      </c>
      <c r="AI50" s="43">
        <f>AI21*'Inflation Series and Factors'!AD$7</f>
        <v>581787556.21964824</v>
      </c>
      <c r="AJ50" s="43">
        <f>AJ21*'Inflation Series and Factors'!AE$7</f>
        <v>600400649.23743165</v>
      </c>
      <c r="AK50" s="43">
        <f>AK21*'Inflation Series and Factors'!AF$7</f>
        <v>618848781.468449</v>
      </c>
      <c r="AL50" s="43">
        <f>AL21*'Inflation Series and Factors'!AG$7</f>
        <v>639118201.46518946</v>
      </c>
      <c r="AM50" s="43">
        <f>AM21*'Inflation Series and Factors'!AH$7</f>
        <v>659235358.8314817</v>
      </c>
      <c r="AN50" s="43">
        <f>AN21*'Inflation Series and Factors'!AI$7</f>
        <v>679987903.26244783</v>
      </c>
      <c r="AO50" s="43">
        <f>AO21*'Inflation Series and Factors'!AJ$7</f>
        <v>701396003.52276242</v>
      </c>
      <c r="AP50" s="43">
        <f>AP21*'Inflation Series and Factors'!AK$7</f>
        <v>723480483.8431958</v>
      </c>
      <c r="AQ50" s="43">
        <f>AQ21*'Inflation Series and Factors'!AL$7</f>
        <v>742932115.13682318</v>
      </c>
      <c r="AR50" s="43">
        <f>AR21*'Inflation Series and Factors'!AM$7</f>
        <v>769765082.15103686</v>
      </c>
      <c r="AS50" s="43">
        <f>AS21*'Inflation Series and Factors'!AN$7</f>
        <v>793732106.77114999</v>
      </c>
      <c r="AT50" s="43">
        <f>AT21*'Inflation Series and Factors'!AO$7</f>
        <v>819019817.79803276</v>
      </c>
      <c r="AU50" s="43">
        <f>AU21*'Inflation Series and Factors'!AP$7</f>
        <v>844820359.13143182</v>
      </c>
      <c r="AV50" s="43">
        <f>AV21*'Inflation Series and Factors'!AQ$7</f>
        <v>871436279.08430338</v>
      </c>
      <c r="AW50" s="43">
        <f>AW21*'Inflation Series and Factors'!AR$7</f>
        <v>898893770.74871063</v>
      </c>
      <c r="AX50" s="43">
        <f>AX21*'Inflation Series and Factors'!AS$7</f>
        <v>927219550.8184706</v>
      </c>
      <c r="AY50" s="43">
        <f>AY21*'Inflation Series and Factors'!AT$7</f>
        <v>955235699.66742742</v>
      </c>
      <c r="AZ50" s="43">
        <f>AZ21*'Inflation Series and Factors'!AU$7</f>
        <v>986587130.18116677</v>
      </c>
      <c r="BA50" s="43">
        <f>BA21*'Inflation Series and Factors'!AV$7</f>
        <v>1017686732.9030874</v>
      </c>
      <c r="BB50" s="43">
        <f>BB21*'Inflation Series and Factors'!AW$7</f>
        <v>1049770288.1780776</v>
      </c>
      <c r="BC50" s="43">
        <f>BC21*'Inflation Series and Factors'!AX$7</f>
        <v>1077969651.5822895</v>
      </c>
      <c r="BD50" s="43">
        <f>BD21*'Inflation Series and Factors'!AY$7</f>
        <v>1111819996.0695701</v>
      </c>
      <c r="BE50" s="43">
        <f>BE21*'Inflation Series and Factors'!AZ$7</f>
        <v>1146737340.5764596</v>
      </c>
    </row>
    <row r="51" spans="1:57" ht="13.5" hidden="1" customHeight="1" outlineLevel="3" thickTop="1">
      <c r="H51" s="11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3.5" hidden="1" customHeight="1" outlineLevel="3">
      <c r="A52" s="2"/>
      <c r="B52" s="19" t="s">
        <v>16</v>
      </c>
      <c r="C52" s="19"/>
      <c r="D52" s="19"/>
      <c r="E52" s="3"/>
      <c r="F52" s="3"/>
      <c r="G52" s="3"/>
      <c r="H52" s="9"/>
      <c r="I52" s="3"/>
      <c r="J52" s="3"/>
      <c r="K52" s="3"/>
      <c r="L52" s="3"/>
      <c r="M52" s="3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13.5" hidden="1" customHeight="1" outlineLevel="3" thickBot="1">
      <c r="A53" s="2"/>
      <c r="B53" s="19"/>
      <c r="C53" s="19"/>
      <c r="D53" s="19"/>
      <c r="E53" s="3" t="s">
        <v>0</v>
      </c>
      <c r="F53" s="3"/>
      <c r="G53" s="3"/>
      <c r="H53" s="14">
        <f>SUM(J53:BE53)</f>
        <v>45030200505.375427</v>
      </c>
      <c r="I53" s="3"/>
      <c r="J53" s="43">
        <v>0</v>
      </c>
      <c r="K53" s="43">
        <v>0</v>
      </c>
      <c r="L53" s="43">
        <v>0</v>
      </c>
      <c r="M53" s="43">
        <f>M24*'Inflation Series and Factors'!H$7</f>
        <v>0</v>
      </c>
      <c r="N53" s="43">
        <f>N24*'Inflation Series and Factors'!I$7</f>
        <v>0</v>
      </c>
      <c r="O53" s="43">
        <f>O24*'Inflation Series and Factors'!J$7</f>
        <v>0</v>
      </c>
      <c r="P53" s="43">
        <f>P24*'Inflation Series and Factors'!K$7</f>
        <v>0</v>
      </c>
      <c r="Q53" s="43">
        <f>Q24*'Inflation Series and Factors'!L$7</f>
        <v>0</v>
      </c>
      <c r="R53" s="43">
        <f>R24*'Inflation Series and Factors'!M$7</f>
        <v>0</v>
      </c>
      <c r="S53" s="43">
        <f>S24*'Inflation Series and Factors'!N$7</f>
        <v>0</v>
      </c>
      <c r="T53" s="43">
        <f>T24*'Inflation Series and Factors'!O$7</f>
        <v>0</v>
      </c>
      <c r="U53" s="43">
        <f>U24*'Inflation Series and Factors'!P$7</f>
        <v>0</v>
      </c>
      <c r="V53" s="43">
        <f>V24*'Inflation Series and Factors'!Q$7</f>
        <v>0</v>
      </c>
      <c r="W53" s="43">
        <f>W24*'Inflation Series and Factors'!R$7</f>
        <v>0</v>
      </c>
      <c r="X53" s="43">
        <f>X24*'Inflation Series and Factors'!S$7</f>
        <v>0</v>
      </c>
      <c r="Y53" s="43">
        <f>Y24*'Inflation Series and Factors'!T$7</f>
        <v>0</v>
      </c>
      <c r="Z53" s="43">
        <f>Z24*'Inflation Series and Factors'!U$7</f>
        <v>681205494.80684471</v>
      </c>
      <c r="AA53" s="43">
        <f>AA24*'Inflation Series and Factors'!V$7</f>
        <v>733031351.05854642</v>
      </c>
      <c r="AB53" s="43">
        <f>AB24*'Inflation Series and Factors'!W$7</f>
        <v>806179571.90285122</v>
      </c>
      <c r="AC53" s="43">
        <f>AC24*'Inflation Series and Factors'!X$7</f>
        <v>865565425.20685196</v>
      </c>
      <c r="AD53" s="43">
        <f>AD24*'Inflation Series and Factors'!Y$7</f>
        <v>930042612.1588521</v>
      </c>
      <c r="AE53" s="43">
        <f>AE24*'Inflation Series and Factors'!Z$7</f>
        <v>973405993.58809257</v>
      </c>
      <c r="AF53" s="43">
        <f>AF24*'Inflation Series and Factors'!AA$7</f>
        <v>1006542720.0833167</v>
      </c>
      <c r="AG53" s="43">
        <f>AG24*'Inflation Series and Factors'!AB$7</f>
        <v>1041290937.7170089</v>
      </c>
      <c r="AH53" s="43">
        <f>AH24*'Inflation Series and Factors'!AC$7</f>
        <v>1078322229.4676499</v>
      </c>
      <c r="AI53" s="43">
        <f>AI24*'Inflation Series and Factors'!AD$7</f>
        <v>1105260088.684202</v>
      </c>
      <c r="AJ53" s="43">
        <f>AJ24*'Inflation Series and Factors'!AE$7</f>
        <v>1156536782.2822227</v>
      </c>
      <c r="AK53" s="43">
        <f>AK24*'Inflation Series and Factors'!AF$7</f>
        <v>1193168705.3371167</v>
      </c>
      <c r="AL53" s="43">
        <f>AL24*'Inflation Series and Factors'!AG$7</f>
        <v>1218069097.3066795</v>
      </c>
      <c r="AM53" s="43">
        <f>AM24*'Inflation Series and Factors'!AH$7</f>
        <v>1263043470.8739259</v>
      </c>
      <c r="AN53" s="43">
        <f>AN24*'Inflation Series and Factors'!AI$7</f>
        <v>1306524508.4892955</v>
      </c>
      <c r="AO53" s="43">
        <f>AO24*'Inflation Series and Factors'!AJ$7</f>
        <v>1342174242.2882094</v>
      </c>
      <c r="AP53" s="43">
        <f>AP24*'Inflation Series and Factors'!AK$7</f>
        <v>1390147176.5007975</v>
      </c>
      <c r="AQ53" s="43">
        <f>AQ24*'Inflation Series and Factors'!AL$7</f>
        <v>1427251537.5625701</v>
      </c>
      <c r="AR53" s="43">
        <f>AR24*'Inflation Series and Factors'!AM$7</f>
        <v>1479088877.0190964</v>
      </c>
      <c r="AS53" s="43">
        <f>AS24*'Inflation Series and Factors'!AN$7</f>
        <v>1533472348.3437252</v>
      </c>
      <c r="AT53" s="43">
        <f>AT24*'Inflation Series and Factors'!AO$7</f>
        <v>1566423149.3633053</v>
      </c>
      <c r="AU53" s="43">
        <f>AU24*'Inflation Series and Factors'!AP$7</f>
        <v>1627471346.5684693</v>
      </c>
      <c r="AV53" s="43">
        <f>AV24*'Inflation Series and Factors'!AQ$7</f>
        <v>1678861509.0746362</v>
      </c>
      <c r="AW53" s="43">
        <f>AW24*'Inflation Series and Factors'!AR$7</f>
        <v>1720962457.6061139</v>
      </c>
      <c r="AX53" s="43">
        <f>AX24*'Inflation Series and Factors'!AS$7</f>
        <v>1786411279.9395444</v>
      </c>
      <c r="AY53" s="43">
        <f>AY24*'Inflation Series and Factors'!AT$7</f>
        <v>1845682245.6428437</v>
      </c>
      <c r="AZ53" s="43">
        <f>AZ24*'Inflation Series and Factors'!AU$7</f>
        <v>1897242713.5331969</v>
      </c>
      <c r="BA53" s="43">
        <f>BA24*'Inflation Series and Factors'!AV$7</f>
        <v>1964165163.7870216</v>
      </c>
      <c r="BB53" s="43">
        <f>BB24*'Inflation Series and Factors'!AW$7</f>
        <v>2014533168.0636089</v>
      </c>
      <c r="BC53" s="43">
        <f>BC24*'Inflation Series and Factors'!AX$7</f>
        <v>2065874057.500036</v>
      </c>
      <c r="BD53" s="43">
        <f>BD24*'Inflation Series and Factors'!AY$7</f>
        <v>2131999517.3203115</v>
      </c>
      <c r="BE53" s="43">
        <f>BE24*'Inflation Series and Factors'!AZ$7</f>
        <v>2200250726.298481</v>
      </c>
    </row>
    <row r="54" spans="1:57" ht="13.5" hidden="1" customHeight="1" outlineLevel="3" thickTop="1"/>
    <row r="55" spans="1:57" ht="13.5" customHeight="1" outlineLevel="2"/>
    <row r="56" spans="1:57" s="27" customFormat="1" ht="13.5" customHeight="1" outlineLevel="2" collapsed="1">
      <c r="A56" s="64" t="s">
        <v>26</v>
      </c>
      <c r="B56" s="26"/>
      <c r="C56" s="26"/>
      <c r="D56" s="26"/>
    </row>
    <row r="57" spans="1:57" ht="13.5" hidden="1" customHeight="1" outlineLevel="3">
      <c r="A57" s="2"/>
      <c r="H57" s="11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13.5" hidden="1" customHeight="1" outlineLevel="3">
      <c r="A58" s="2"/>
      <c r="B58" s="19" t="s">
        <v>7</v>
      </c>
      <c r="C58" s="19"/>
      <c r="D58" s="19"/>
      <c r="E58" s="3"/>
      <c r="F58" s="3"/>
      <c r="G58" s="3"/>
      <c r="H58" s="9"/>
      <c r="I58" s="3"/>
      <c r="J58" s="3"/>
      <c r="K58" s="3"/>
      <c r="L58" s="3"/>
      <c r="M58" s="3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ht="13.5" hidden="1" customHeight="1" outlineLevel="3" thickBot="1">
      <c r="A59" s="2"/>
      <c r="B59" s="19"/>
      <c r="C59" s="19"/>
      <c r="D59" s="19"/>
      <c r="E59" s="3" t="s">
        <v>0</v>
      </c>
      <c r="F59" s="3"/>
      <c r="G59" s="3"/>
      <c r="H59" s="14">
        <f>SUM(J59:BE59)</f>
        <v>24023374754.83099</v>
      </c>
      <c r="I59" s="3"/>
      <c r="J59" s="43">
        <v>0</v>
      </c>
      <c r="K59" s="43">
        <v>0</v>
      </c>
      <c r="L59" s="43">
        <v>0</v>
      </c>
      <c r="M59" s="43">
        <f>M30*'Inflation Series and Factors'!H$7</f>
        <v>0</v>
      </c>
      <c r="N59" s="43">
        <f>N30*'Inflation Series and Factors'!I$7</f>
        <v>0</v>
      </c>
      <c r="O59" s="43">
        <f>O30*'Inflation Series and Factors'!J$7</f>
        <v>0</v>
      </c>
      <c r="P59" s="43">
        <f>P30*'Inflation Series and Factors'!K$7</f>
        <v>0</v>
      </c>
      <c r="Q59" s="43">
        <f>Q30*'Inflation Series and Factors'!L$7</f>
        <v>0</v>
      </c>
      <c r="R59" s="43">
        <f>R30*'Inflation Series and Factors'!M$7</f>
        <v>0</v>
      </c>
      <c r="S59" s="43">
        <f>S30*'Inflation Series and Factors'!N$7</f>
        <v>0</v>
      </c>
      <c r="T59" s="43">
        <f>T30*'Inflation Series and Factors'!O$7</f>
        <v>0</v>
      </c>
      <c r="U59" s="43">
        <f>U30*'Inflation Series and Factors'!P$7</f>
        <v>0</v>
      </c>
      <c r="V59" s="43">
        <f>V30*'Inflation Series and Factors'!Q$7</f>
        <v>289746790.39795625</v>
      </c>
      <c r="W59" s="43">
        <f>W30*'Inflation Series and Factors'!R$7</f>
        <v>329687800.72633827</v>
      </c>
      <c r="X59" s="43">
        <f>X30*'Inflation Series and Factors'!S$7</f>
        <v>370382651.53798455</v>
      </c>
      <c r="Y59" s="43">
        <f>Y30*'Inflation Series and Factors'!T$7</f>
        <v>413714972.8193202</v>
      </c>
      <c r="Z59" s="43">
        <f>Z30*'Inflation Series and Factors'!U$7</f>
        <v>394066560.94757509</v>
      </c>
      <c r="AA59" s="43">
        <f>AA30*'Inflation Series and Factors'!V$7</f>
        <v>414004412.99708438</v>
      </c>
      <c r="AB59" s="43">
        <f>AB30*'Inflation Series and Factors'!W$7</f>
        <v>431629164.23686957</v>
      </c>
      <c r="AC59" s="43">
        <f>AC30*'Inflation Series and Factors'!X$7</f>
        <v>453112760.72387642</v>
      </c>
      <c r="AD59" s="43">
        <f>AD30*'Inflation Series and Factors'!Y$7</f>
        <v>475782643.27790248</v>
      </c>
      <c r="AE59" s="43">
        <f>AE30*'Inflation Series and Factors'!Z$7</f>
        <v>488755792.5435822</v>
      </c>
      <c r="AF59" s="43">
        <f>AF30*'Inflation Series and Factors'!AA$7</f>
        <v>506007639.28758079</v>
      </c>
      <c r="AG59" s="43">
        <f>AG30*'Inflation Series and Factors'!AB$7</f>
        <v>522852976.55439717</v>
      </c>
      <c r="AH59" s="43">
        <f>AH30*'Inflation Series and Factors'!AC$7</f>
        <v>539575511.96980536</v>
      </c>
      <c r="AI59" s="43">
        <f>AI30*'Inflation Series and Factors'!AD$7</f>
        <v>556834433.03520095</v>
      </c>
      <c r="AJ59" s="43">
        <f>AJ30*'Inflation Series and Factors'!AE$7</f>
        <v>574655095.0370785</v>
      </c>
      <c r="AK59" s="43">
        <f>AK30*'Inflation Series and Factors'!AF$7</f>
        <v>592306863.67970753</v>
      </c>
      <c r="AL59" s="43">
        <f>AL30*'Inflation Series and Factors'!AG$7</f>
        <v>611708399.42476976</v>
      </c>
      <c r="AM59" s="43">
        <f>AM30*'Inflation Series and Factors'!AH$7</f>
        <v>630969930.20860076</v>
      </c>
      <c r="AN59" s="43">
        <f>AN30*'Inflation Series and Factors'!AI$7</f>
        <v>650821303.03951418</v>
      </c>
      <c r="AO59" s="43">
        <f>AO30*'Inflation Series and Factors'!AJ$7</f>
        <v>671310660.67548668</v>
      </c>
      <c r="AP59" s="43">
        <f>AP30*'Inflation Series and Factors'!AK$7</f>
        <v>692449085.40505946</v>
      </c>
      <c r="AQ59" s="43">
        <f>AQ30*'Inflation Series and Factors'!AL$7</f>
        <v>711097937.08683693</v>
      </c>
      <c r="AR59" s="43">
        <f>AR30*'Inflation Series and Factors'!AM$7</f>
        <v>736751433.33487999</v>
      </c>
      <c r="AS59" s="43">
        <f>AS30*'Inflation Series and Factors'!AN$7</f>
        <v>759706102.08353221</v>
      </c>
      <c r="AT59" s="43">
        <f>AT30*'Inflation Series and Factors'!AO$7</f>
        <v>783897888.66834736</v>
      </c>
      <c r="AU59" s="43">
        <f>AU30*'Inflation Series and Factors'!AP$7</f>
        <v>808605855.83049023</v>
      </c>
      <c r="AV59" s="43">
        <f>AV30*'Inflation Series and Factors'!AQ$7</f>
        <v>834084702.23675597</v>
      </c>
      <c r="AW59" s="43">
        <f>AW30*'Inflation Series and Factors'!AR$7</f>
        <v>860349808.77142608</v>
      </c>
      <c r="AX59" s="43">
        <f>AX30*'Inflation Series and Factors'!AS$7</f>
        <v>887475334.52400744</v>
      </c>
      <c r="AY59" s="43">
        <f>AY30*'Inflation Series and Factors'!AT$7</f>
        <v>914295415.16199625</v>
      </c>
      <c r="AZ59" s="43">
        <f>AZ30*'Inflation Series and Factors'!AU$7</f>
        <v>944293246.80813634</v>
      </c>
      <c r="BA59" s="43">
        <f>BA30*'Inflation Series and Factors'!AV$7</f>
        <v>974078926.02315474</v>
      </c>
      <c r="BB59" s="43">
        <f>BB30*'Inflation Series and Factors'!AW$7</f>
        <v>1004764402.8061321</v>
      </c>
      <c r="BC59" s="43">
        <f>BC30*'Inflation Series and Factors'!AX$7</f>
        <v>1031776005.7395006</v>
      </c>
      <c r="BD59" s="43">
        <f>BD30*'Inflation Series and Factors'!AY$7</f>
        <v>1064203040.6341659</v>
      </c>
      <c r="BE59" s="43">
        <f>BE30*'Inflation Series and Factors'!AZ$7</f>
        <v>1097619206.5959315</v>
      </c>
    </row>
    <row r="60" spans="1:57" ht="13.5" hidden="1" customHeight="1" outlineLevel="3" thickTop="1">
      <c r="H60" s="11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3.5" hidden="1" customHeight="1" outlineLevel="3">
      <c r="A61" s="2"/>
      <c r="B61" s="19" t="s">
        <v>16</v>
      </c>
      <c r="C61" s="19"/>
      <c r="D61" s="19"/>
      <c r="E61" s="3"/>
      <c r="F61" s="3"/>
      <c r="G61" s="3"/>
      <c r="H61" s="9"/>
      <c r="I61" s="3"/>
      <c r="J61" s="3"/>
      <c r="K61" s="3"/>
      <c r="L61" s="3"/>
      <c r="M61" s="3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57" ht="13.5" hidden="1" customHeight="1" outlineLevel="3" thickBot="1">
      <c r="A62" s="2"/>
      <c r="B62" s="19"/>
      <c r="C62" s="19"/>
      <c r="D62" s="19"/>
      <c r="E62" s="3" t="s">
        <v>0</v>
      </c>
      <c r="F62" s="3"/>
      <c r="G62" s="3"/>
      <c r="H62" s="14">
        <f>SUM(J62:BE62)</f>
        <v>43176395808.448349</v>
      </c>
      <c r="I62" s="3"/>
      <c r="J62" s="43">
        <v>0</v>
      </c>
      <c r="K62" s="43">
        <v>0</v>
      </c>
      <c r="L62" s="43">
        <v>0</v>
      </c>
      <c r="M62" s="43">
        <f>M33*'Inflation Series and Factors'!H$7</f>
        <v>0</v>
      </c>
      <c r="N62" s="43">
        <f>N33*'Inflation Series and Factors'!I$7</f>
        <v>0</v>
      </c>
      <c r="O62" s="43">
        <f>O33*'Inflation Series and Factors'!J$7</f>
        <v>0</v>
      </c>
      <c r="P62" s="43">
        <f>P33*'Inflation Series and Factors'!K$7</f>
        <v>0</v>
      </c>
      <c r="Q62" s="43">
        <f>Q33*'Inflation Series and Factors'!L$7</f>
        <v>0</v>
      </c>
      <c r="R62" s="43">
        <f>R33*'Inflation Series and Factors'!M$7</f>
        <v>0</v>
      </c>
      <c r="S62" s="43">
        <f>S33*'Inflation Series and Factors'!N$7</f>
        <v>0</v>
      </c>
      <c r="T62" s="43">
        <f>T33*'Inflation Series and Factors'!O$7</f>
        <v>0</v>
      </c>
      <c r="U62" s="43">
        <f>U33*'Inflation Series and Factors'!P$7</f>
        <v>0</v>
      </c>
      <c r="V62" s="43">
        <f>V33*'Inflation Series and Factors'!Q$7</f>
        <v>0</v>
      </c>
      <c r="W62" s="43">
        <f>W33*'Inflation Series and Factors'!R$7</f>
        <v>0</v>
      </c>
      <c r="X62" s="43">
        <f>X33*'Inflation Series and Factors'!S$7</f>
        <v>0</v>
      </c>
      <c r="Y62" s="43">
        <f>Y33*'Inflation Series and Factors'!T$7</f>
        <v>0</v>
      </c>
      <c r="Z62" s="43">
        <f>Z33*'Inflation Series and Factors'!U$7</f>
        <v>653293571.6133374</v>
      </c>
      <c r="AA62" s="43">
        <f>AA33*'Inflation Series and Factors'!V$7</f>
        <v>702948152.06791651</v>
      </c>
      <c r="AB62" s="43">
        <f>AB33*'Inflation Series and Factors'!W$7</f>
        <v>772980978.65617716</v>
      </c>
      <c r="AC62" s="43">
        <f>AC33*'Inflation Series and Factors'!X$7</f>
        <v>830022787.45465064</v>
      </c>
      <c r="AD62" s="43">
        <f>AD33*'Inflation Series and Factors'!Y$7</f>
        <v>891834949.12725294</v>
      </c>
      <c r="AE62" s="43">
        <f>AE33*'Inflation Series and Factors'!Z$7</f>
        <v>933359275.22511709</v>
      </c>
      <c r="AF62" s="43">
        <f>AF33*'Inflation Series and Factors'!AA$7</f>
        <v>965125930.89066899</v>
      </c>
      <c r="AG62" s="43">
        <f>AG33*'Inflation Series and Factors'!AB$7</f>
        <v>998436082.91469193</v>
      </c>
      <c r="AH62" s="43">
        <f>AH33*'Inflation Series and Factors'!AC$7</f>
        <v>1033899428.5921971</v>
      </c>
      <c r="AI62" s="43">
        <f>AI33*'Inflation Series and Factors'!AD$7</f>
        <v>1059793321.0301024</v>
      </c>
      <c r="AJ62" s="43">
        <f>AJ33*'Inflation Series and Factors'!AE$7</f>
        <v>1108875363.4139123</v>
      </c>
      <c r="AK62" s="43">
        <f>AK33*'Inflation Series and Factors'!AF$7</f>
        <v>1144006801.5955718</v>
      </c>
      <c r="AL62" s="43">
        <f>AL33*'Inflation Series and Factors'!AG$7</f>
        <v>1167934684.0056403</v>
      </c>
      <c r="AM62" s="43">
        <f>AM33*'Inflation Series and Factors'!AH$7</f>
        <v>1211035857.3050401</v>
      </c>
      <c r="AN62" s="43">
        <f>AN33*'Inflation Series and Factors'!AI$7</f>
        <v>1252693203.1598372</v>
      </c>
      <c r="AO62" s="43">
        <f>AO33*'Inflation Series and Factors'!AJ$7</f>
        <v>1286913750.7251704</v>
      </c>
      <c r="AP62" s="43">
        <f>AP33*'Inflation Series and Factors'!AK$7</f>
        <v>1332883522.6678205</v>
      </c>
      <c r="AQ62" s="43">
        <f>AQ33*'Inflation Series and Factors'!AL$7</f>
        <v>1368491482.9961126</v>
      </c>
      <c r="AR62" s="43">
        <f>AR33*'Inflation Series and Factors'!AM$7</f>
        <v>1418170930.8240232</v>
      </c>
      <c r="AS62" s="43">
        <f>AS33*'Inflation Series and Factors'!AN$7</f>
        <v>1470269090.5980084</v>
      </c>
      <c r="AT62" s="43">
        <f>AT33*'Inflation Series and Factors'!AO$7</f>
        <v>1501959407.7041698</v>
      </c>
      <c r="AU62" s="43">
        <f>AU33*'Inflation Series and Factors'!AP$7</f>
        <v>1560433694.202029</v>
      </c>
      <c r="AV62" s="43">
        <f>AV33*'Inflation Series and Factors'!AQ$7</f>
        <v>1609691221.0025241</v>
      </c>
      <c r="AW62" s="43">
        <f>AW33*'Inflation Series and Factors'!AR$7</f>
        <v>1650126387.9880142</v>
      </c>
      <c r="AX62" s="43">
        <f>AX33*'Inflation Series and Factors'!AS$7</f>
        <v>1712790011.6084163</v>
      </c>
      <c r="AY62" s="43">
        <f>AY33*'Inflation Series and Factors'!AT$7</f>
        <v>1769628722.918359</v>
      </c>
      <c r="AZ62" s="43">
        <f>AZ33*'Inflation Series and Factors'!AU$7</f>
        <v>1819123105.4741361</v>
      </c>
      <c r="BA62" s="43">
        <f>BA33*'Inflation Series and Factors'!AV$7</f>
        <v>1883217848.2607577</v>
      </c>
      <c r="BB62" s="43">
        <f>BB33*'Inflation Series and Factors'!AW$7</f>
        <v>1931573245.7543812</v>
      </c>
      <c r="BC62" s="43">
        <f>BC33*'Inflation Series and Factors'!AX$7</f>
        <v>1980856769.599674</v>
      </c>
      <c r="BD62" s="43">
        <f>BD33*'Inflation Series and Factors'!AY$7</f>
        <v>2044309369.0388541</v>
      </c>
      <c r="BE62" s="43">
        <f>BE33*'Inflation Series and Factors'!AZ$7</f>
        <v>2109716860.0337827</v>
      </c>
    </row>
    <row r="63" spans="1:57" ht="13.5" hidden="1" customHeight="1" outlineLevel="3" thickTop="1"/>
  </sheetData>
  <pageMargins left="0.25" right="0.25" top="0.5" bottom="0.5" header="0.3" footer="0.3"/>
  <pageSetup paperSize="9" scale="55" orientation="landscape" r:id="rId1"/>
  <headerFooter>
    <oddFooter>&amp;L&amp;P&amp;C&amp;A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BO63"/>
  <sheetViews>
    <sheetView showGridLines="0" tabSelected="1" zoomScale="80" zoomScaleNormal="80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ColWidth="0" defaultRowHeight="13.5" customHeight="1" outlineLevelRow="3"/>
  <cols>
    <col min="1" max="1" width="1.33203125" style="4" customWidth="1"/>
    <col min="2" max="4" width="1.33203125" style="20" customWidth="1"/>
    <col min="5" max="5" width="45.109375" style="2" customWidth="1"/>
    <col min="6" max="7" width="4.6640625" style="2" customWidth="1"/>
    <col min="8" max="8" width="21.33203125" style="13" customWidth="1"/>
    <col min="9" max="9" width="1.6640625" style="2" customWidth="1"/>
    <col min="10" max="57" width="21.33203125" style="4" customWidth="1"/>
    <col min="58" max="16384" width="21.33203125" hidden="1"/>
  </cols>
  <sheetData>
    <row r="1" spans="1:57" s="31" customFormat="1" ht="13.5" customHeight="1">
      <c r="A1" s="28" t="s">
        <v>62</v>
      </c>
      <c r="B1" s="18"/>
      <c r="C1" s="18"/>
      <c r="D1" s="18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s="23" customFormat="1" ht="13.5" customHeight="1">
      <c r="A2" s="24"/>
      <c r="B2" s="18"/>
      <c r="C2" s="18"/>
      <c r="D2" s="18"/>
      <c r="E2" s="1"/>
      <c r="F2" s="1"/>
      <c r="G2" s="1"/>
      <c r="H2" s="1"/>
      <c r="I2" s="1"/>
      <c r="J2" s="22">
        <v>2013</v>
      </c>
      <c r="K2" s="22">
        <v>2014</v>
      </c>
      <c r="L2" s="22">
        <v>2015</v>
      </c>
      <c r="M2" s="22">
        <v>2016</v>
      </c>
      <c r="N2" s="22">
        <v>2017</v>
      </c>
      <c r="O2" s="22">
        <v>2018</v>
      </c>
      <c r="P2" s="22">
        <v>2019</v>
      </c>
      <c r="Q2" s="22">
        <v>2020</v>
      </c>
      <c r="R2" s="22">
        <v>2021</v>
      </c>
      <c r="S2" s="22">
        <v>2022</v>
      </c>
      <c r="T2" s="22">
        <v>2023</v>
      </c>
      <c r="U2" s="22">
        <v>2024</v>
      </c>
      <c r="V2" s="22">
        <v>2025</v>
      </c>
      <c r="W2" s="22">
        <v>2026</v>
      </c>
      <c r="X2" s="22">
        <v>2027</v>
      </c>
      <c r="Y2" s="22">
        <v>2028</v>
      </c>
      <c r="Z2" s="22">
        <v>2029</v>
      </c>
      <c r="AA2" s="22">
        <v>2030</v>
      </c>
      <c r="AB2" s="22">
        <v>2031</v>
      </c>
      <c r="AC2" s="22">
        <v>2032</v>
      </c>
      <c r="AD2" s="22">
        <v>2033</v>
      </c>
      <c r="AE2" s="22">
        <v>2034</v>
      </c>
      <c r="AF2" s="22">
        <v>2035</v>
      </c>
      <c r="AG2" s="22">
        <v>2036</v>
      </c>
      <c r="AH2" s="22">
        <v>2037</v>
      </c>
      <c r="AI2" s="22">
        <v>2038</v>
      </c>
      <c r="AJ2" s="22">
        <v>2039</v>
      </c>
      <c r="AK2" s="22">
        <v>2040</v>
      </c>
      <c r="AL2" s="22">
        <v>2041</v>
      </c>
      <c r="AM2" s="22">
        <v>2042</v>
      </c>
      <c r="AN2" s="22">
        <v>2043</v>
      </c>
      <c r="AO2" s="22">
        <v>2044</v>
      </c>
      <c r="AP2" s="22">
        <v>2045</v>
      </c>
      <c r="AQ2" s="22">
        <v>2046</v>
      </c>
      <c r="AR2" s="22">
        <v>2047</v>
      </c>
      <c r="AS2" s="22">
        <v>2048</v>
      </c>
      <c r="AT2" s="22">
        <v>2049</v>
      </c>
      <c r="AU2" s="22">
        <v>2050</v>
      </c>
      <c r="AV2" s="22">
        <v>2051</v>
      </c>
      <c r="AW2" s="22">
        <v>2052</v>
      </c>
      <c r="AX2" s="22">
        <v>2053</v>
      </c>
      <c r="AY2" s="22">
        <v>2054</v>
      </c>
      <c r="AZ2" s="22">
        <v>2055</v>
      </c>
      <c r="BA2" s="22">
        <v>2056</v>
      </c>
      <c r="BB2" s="22">
        <v>2057</v>
      </c>
      <c r="BC2" s="22">
        <v>2058</v>
      </c>
      <c r="BD2" s="22">
        <v>2059</v>
      </c>
      <c r="BE2" s="22">
        <v>2060</v>
      </c>
    </row>
    <row r="3" spans="1:57" s="23" customFormat="1" ht="13.5" customHeight="1">
      <c r="A3" s="24"/>
      <c r="B3" s="18"/>
      <c r="C3" s="18"/>
      <c r="D3" s="18"/>
      <c r="E3" s="1" t="s">
        <v>3</v>
      </c>
      <c r="F3" s="1"/>
      <c r="G3" s="1"/>
      <c r="H3" s="1"/>
      <c r="I3" s="1"/>
      <c r="J3" s="22">
        <f>I3 + 1</f>
        <v>1</v>
      </c>
      <c r="K3" s="22">
        <f t="shared" ref="K3:BE3" si="0">J3 + 1</f>
        <v>2</v>
      </c>
      <c r="L3" s="22">
        <f t="shared" si="0"/>
        <v>3</v>
      </c>
      <c r="M3" s="22">
        <f t="shared" si="0"/>
        <v>4</v>
      </c>
      <c r="N3" s="22">
        <f t="shared" si="0"/>
        <v>5</v>
      </c>
      <c r="O3" s="22">
        <f t="shared" si="0"/>
        <v>6</v>
      </c>
      <c r="P3" s="22">
        <f t="shared" si="0"/>
        <v>7</v>
      </c>
      <c r="Q3" s="22">
        <f t="shared" si="0"/>
        <v>8</v>
      </c>
      <c r="R3" s="22">
        <f t="shared" si="0"/>
        <v>9</v>
      </c>
      <c r="S3" s="22">
        <f t="shared" si="0"/>
        <v>10</v>
      </c>
      <c r="T3" s="22">
        <f t="shared" si="0"/>
        <v>11</v>
      </c>
      <c r="U3" s="22">
        <f t="shared" si="0"/>
        <v>12</v>
      </c>
      <c r="V3" s="22">
        <f t="shared" si="0"/>
        <v>13</v>
      </c>
      <c r="W3" s="22">
        <f t="shared" si="0"/>
        <v>14</v>
      </c>
      <c r="X3" s="22">
        <f t="shared" si="0"/>
        <v>15</v>
      </c>
      <c r="Y3" s="22">
        <f t="shared" si="0"/>
        <v>16</v>
      </c>
      <c r="Z3" s="22">
        <f t="shared" si="0"/>
        <v>17</v>
      </c>
      <c r="AA3" s="22">
        <f t="shared" si="0"/>
        <v>18</v>
      </c>
      <c r="AB3" s="22">
        <f t="shared" si="0"/>
        <v>19</v>
      </c>
      <c r="AC3" s="22">
        <f t="shared" si="0"/>
        <v>20</v>
      </c>
      <c r="AD3" s="22">
        <f t="shared" si="0"/>
        <v>21</v>
      </c>
      <c r="AE3" s="22">
        <f t="shared" si="0"/>
        <v>22</v>
      </c>
      <c r="AF3" s="22">
        <f t="shared" si="0"/>
        <v>23</v>
      </c>
      <c r="AG3" s="22">
        <f t="shared" si="0"/>
        <v>24</v>
      </c>
      <c r="AH3" s="22">
        <f t="shared" si="0"/>
        <v>25</v>
      </c>
      <c r="AI3" s="22">
        <f t="shared" si="0"/>
        <v>26</v>
      </c>
      <c r="AJ3" s="22">
        <f t="shared" si="0"/>
        <v>27</v>
      </c>
      <c r="AK3" s="22">
        <f t="shared" si="0"/>
        <v>28</v>
      </c>
      <c r="AL3" s="22">
        <f t="shared" si="0"/>
        <v>29</v>
      </c>
      <c r="AM3" s="22">
        <f t="shared" si="0"/>
        <v>30</v>
      </c>
      <c r="AN3" s="22">
        <f t="shared" si="0"/>
        <v>31</v>
      </c>
      <c r="AO3" s="22">
        <f t="shared" si="0"/>
        <v>32</v>
      </c>
      <c r="AP3" s="22">
        <f t="shared" si="0"/>
        <v>33</v>
      </c>
      <c r="AQ3" s="22">
        <f t="shared" si="0"/>
        <v>34</v>
      </c>
      <c r="AR3" s="22">
        <f t="shared" si="0"/>
        <v>35</v>
      </c>
      <c r="AS3" s="22">
        <f t="shared" si="0"/>
        <v>36</v>
      </c>
      <c r="AT3" s="22">
        <f t="shared" si="0"/>
        <v>37</v>
      </c>
      <c r="AU3" s="22">
        <f t="shared" si="0"/>
        <v>38</v>
      </c>
      <c r="AV3" s="22">
        <f t="shared" si="0"/>
        <v>39</v>
      </c>
      <c r="AW3" s="22">
        <f t="shared" si="0"/>
        <v>40</v>
      </c>
      <c r="AX3" s="22">
        <f t="shared" si="0"/>
        <v>41</v>
      </c>
      <c r="AY3" s="22">
        <f t="shared" si="0"/>
        <v>42</v>
      </c>
      <c r="AZ3" s="22">
        <f t="shared" si="0"/>
        <v>43</v>
      </c>
      <c r="BA3" s="22">
        <f t="shared" si="0"/>
        <v>44</v>
      </c>
      <c r="BB3" s="22">
        <f t="shared" si="0"/>
        <v>45</v>
      </c>
      <c r="BC3" s="22">
        <f t="shared" si="0"/>
        <v>46</v>
      </c>
      <c r="BD3" s="22">
        <f t="shared" si="0"/>
        <v>47</v>
      </c>
      <c r="BE3" s="22">
        <f t="shared" si="0"/>
        <v>48</v>
      </c>
    </row>
    <row r="5" spans="1:57" s="27" customFormat="1" ht="13.5" customHeight="1">
      <c r="A5" s="25" t="s">
        <v>33</v>
      </c>
      <c r="B5" s="26"/>
      <c r="C5" s="26"/>
      <c r="D5" s="26"/>
    </row>
    <row r="6" spans="1:57" ht="13.5" customHeight="1" outlineLevel="1"/>
    <row r="7" spans="1:57" s="27" customFormat="1" ht="13.5" customHeight="1" outlineLevel="1">
      <c r="A7" s="63" t="s">
        <v>34</v>
      </c>
      <c r="B7" s="26"/>
      <c r="C7" s="26"/>
      <c r="D7" s="26"/>
    </row>
    <row r="8" spans="1:57" ht="13.5" customHeight="1" outlineLevel="2"/>
    <row r="9" spans="1:57" s="27" customFormat="1" ht="13.5" customHeight="1" outlineLevel="2">
      <c r="A9" s="64" t="s">
        <v>30</v>
      </c>
      <c r="B9" s="26"/>
      <c r="C9" s="26"/>
      <c r="D9" s="26"/>
    </row>
    <row r="10" spans="1:57" ht="13.5" customHeight="1" outlineLevel="3">
      <c r="A10" s="21"/>
      <c r="B10" s="19"/>
      <c r="C10" s="19"/>
      <c r="D10" s="19"/>
      <c r="E10" s="3"/>
      <c r="F10" s="3"/>
      <c r="G10" s="3"/>
      <c r="H10" s="9"/>
      <c r="I10" s="3"/>
      <c r="J10" s="3"/>
      <c r="K10" s="3"/>
      <c r="L10" s="3"/>
      <c r="M10" s="3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3.5" customHeight="1" outlineLevel="3">
      <c r="A11" s="2"/>
      <c r="B11" s="19" t="s">
        <v>7</v>
      </c>
      <c r="C11" s="19"/>
      <c r="D11" s="19"/>
      <c r="E11" s="3"/>
      <c r="F11" s="3"/>
      <c r="G11" s="3"/>
      <c r="H11" s="9"/>
      <c r="I11" s="3"/>
      <c r="J11" s="3"/>
      <c r="K11" s="3"/>
      <c r="L11" s="3"/>
      <c r="M11" s="3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3.5" customHeight="1" outlineLevel="3" thickBot="1">
      <c r="A12" s="2"/>
      <c r="B12" s="19"/>
      <c r="C12" s="19"/>
      <c r="D12" s="19"/>
      <c r="E12" s="3" t="s">
        <v>0</v>
      </c>
      <c r="F12" s="3"/>
      <c r="G12" s="3"/>
      <c r="H12" s="14">
        <f>SUM(J12:BE12)</f>
        <v>2496930407.4066277</v>
      </c>
      <c r="I12" s="3"/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28534408.779738385</v>
      </c>
      <c r="AF12" s="43">
        <v>28534427.623683073</v>
      </c>
      <c r="AG12" s="43">
        <v>2519688.8390511582</v>
      </c>
      <c r="AH12" s="43">
        <v>2519636.6629527239</v>
      </c>
      <c r="AI12" s="43">
        <v>2519714.8725845278</v>
      </c>
      <c r="AJ12" s="43">
        <v>35837975.234272748</v>
      </c>
      <c r="AK12" s="43">
        <v>40519397.816105418</v>
      </c>
      <c r="AL12" s="43">
        <v>40519556.141728118</v>
      </c>
      <c r="AM12" s="43">
        <v>6524286.1382472496</v>
      </c>
      <c r="AN12" s="43">
        <v>72750037.265229732</v>
      </c>
      <c r="AO12" s="43">
        <v>108671987.08049597</v>
      </c>
      <c r="AP12" s="43">
        <v>110264716.63179326</v>
      </c>
      <c r="AQ12" s="43">
        <v>78801155.143295705</v>
      </c>
      <c r="AR12" s="43">
        <v>31520893.631657992</v>
      </c>
      <c r="AS12" s="43">
        <v>12574864.370035186</v>
      </c>
      <c r="AT12" s="43">
        <v>22097790.06776993</v>
      </c>
      <c r="AU12" s="43">
        <v>25623098.979428895</v>
      </c>
      <c r="AV12" s="43">
        <v>25623436.349452376</v>
      </c>
      <c r="AW12" s="43">
        <v>25622904.083608836</v>
      </c>
      <c r="AX12" s="43">
        <v>234162210.05521259</v>
      </c>
      <c r="AY12" s="43">
        <v>312388179.38686424</v>
      </c>
      <c r="AZ12" s="43">
        <v>334181990.55570579</v>
      </c>
      <c r="BA12" s="43">
        <v>331162400.09146249</v>
      </c>
      <c r="BB12" s="43">
        <v>290717397.14446253</v>
      </c>
      <c r="BC12" s="43">
        <v>127301262.65008658</v>
      </c>
      <c r="BD12" s="43">
        <v>94409178.844237715</v>
      </c>
      <c r="BE12" s="43">
        <v>71027812.967464238</v>
      </c>
    </row>
    <row r="13" spans="1:57" ht="13.5" customHeight="1" outlineLevel="3" thickTop="1">
      <c r="H13" s="1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ht="13.5" customHeight="1" outlineLevel="3">
      <c r="A14" s="2"/>
      <c r="B14" s="19" t="s">
        <v>16</v>
      </c>
      <c r="C14" s="19"/>
      <c r="D14" s="19"/>
      <c r="E14" s="3"/>
      <c r="F14" s="3"/>
      <c r="G14" s="3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3.5" customHeight="1" outlineLevel="3" thickBot="1">
      <c r="A15" s="2"/>
      <c r="B15" s="19"/>
      <c r="C15" s="19"/>
      <c r="D15" s="19"/>
      <c r="E15" s="3" t="s">
        <v>0</v>
      </c>
      <c r="F15" s="3"/>
      <c r="G15" s="3"/>
      <c r="H15" s="14">
        <f>SUM(J15:BE15)</f>
        <v>3546408771.7579041</v>
      </c>
      <c r="I15" s="3"/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55175144.649098024</v>
      </c>
      <c r="AJ15" s="43">
        <v>55176079.907477707</v>
      </c>
      <c r="AK15" s="43">
        <v>6409444.9906368451</v>
      </c>
      <c r="AL15" s="43">
        <v>6409460.1956200935</v>
      </c>
      <c r="AM15" s="43">
        <v>6409491.8611162622</v>
      </c>
      <c r="AN15" s="43">
        <v>52942988.738239989</v>
      </c>
      <c r="AO15" s="43">
        <v>60104231.476845421</v>
      </c>
      <c r="AP15" s="43">
        <v>60105720.806582056</v>
      </c>
      <c r="AQ15" s="43">
        <v>16458245.620054014</v>
      </c>
      <c r="AR15" s="43">
        <v>20564699.542970799</v>
      </c>
      <c r="AS15" s="43">
        <v>113018798.54049706</v>
      </c>
      <c r="AT15" s="43">
        <v>114542517.68365175</v>
      </c>
      <c r="AU15" s="43">
        <v>54737820.776069745</v>
      </c>
      <c r="AV15" s="43">
        <v>51268970.134190664</v>
      </c>
      <c r="AW15" s="43">
        <v>50630051.505346984</v>
      </c>
      <c r="AX15" s="43">
        <v>59444597.772560179</v>
      </c>
      <c r="AY15" s="43">
        <v>62685240.96702674</v>
      </c>
      <c r="AZ15" s="43">
        <v>62685821.261075996</v>
      </c>
      <c r="BA15" s="43">
        <v>62683782.245397434</v>
      </c>
      <c r="BB15" s="43">
        <v>346151052.70562714</v>
      </c>
      <c r="BC15" s="43">
        <v>604982986.59300363</v>
      </c>
      <c r="BD15" s="43">
        <v>778817916.75128508</v>
      </c>
      <c r="BE15" s="43">
        <v>845003707.03353095</v>
      </c>
    </row>
    <row r="16" spans="1:57" ht="13.5" customHeight="1" outlineLevel="3" thickTop="1"/>
    <row r="17" spans="1:67" ht="13.5" customHeight="1" outlineLevel="2"/>
    <row r="18" spans="1:67" s="27" customFormat="1" ht="13.5" customHeight="1" outlineLevel="2">
      <c r="A18" s="64" t="s">
        <v>31</v>
      </c>
      <c r="B18" s="26"/>
      <c r="C18" s="26"/>
      <c r="D18" s="26"/>
    </row>
    <row r="19" spans="1:67" ht="13.5" customHeight="1" outlineLevel="3">
      <c r="A19" s="21"/>
      <c r="B19" s="19"/>
      <c r="C19" s="19"/>
      <c r="D19" s="19"/>
      <c r="E19" s="3"/>
      <c r="F19" s="3"/>
      <c r="G19" s="3"/>
      <c r="H19" s="9"/>
      <c r="I19" s="3"/>
      <c r="J19" s="3"/>
      <c r="K19" s="3"/>
      <c r="L19" s="3"/>
      <c r="M19" s="3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67" ht="13.5" customHeight="1" outlineLevel="3">
      <c r="A20" s="2"/>
      <c r="B20" s="19" t="s">
        <v>7</v>
      </c>
      <c r="C20" s="19"/>
      <c r="D20" s="19"/>
      <c r="E20" s="3"/>
      <c r="F20" s="3"/>
      <c r="G20" s="3"/>
      <c r="H20" s="9"/>
      <c r="I20" s="3"/>
      <c r="J20" s="3"/>
      <c r="K20" s="3"/>
      <c r="L20" s="3"/>
      <c r="M20" s="3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67" ht="13.5" customHeight="1" outlineLevel="3" thickBot="1">
      <c r="A21" s="2"/>
      <c r="B21" s="19"/>
      <c r="C21" s="19"/>
      <c r="D21" s="19"/>
      <c r="E21" s="3" t="s">
        <v>0</v>
      </c>
      <c r="F21" s="3"/>
      <c r="G21" s="3"/>
      <c r="H21" s="14">
        <f>SUM(J21:BE21)</f>
        <v>2292544798.7263293</v>
      </c>
      <c r="I21" s="3"/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26198567.085943945</v>
      </c>
      <c r="AF21" s="43">
        <v>26198529.694936585</v>
      </c>
      <c r="AG21" s="43">
        <v>2313424.0973224444</v>
      </c>
      <c r="AH21" s="43">
        <v>2313437.281855152</v>
      </c>
      <c r="AI21" s="43">
        <v>2313408.1934015062</v>
      </c>
      <c r="AJ21" s="43">
        <v>32904075.240757391</v>
      </c>
      <c r="AK21" s="43">
        <v>37203253.353158116</v>
      </c>
      <c r="AL21" s="43">
        <v>37202972.705722213</v>
      </c>
      <c r="AM21" s="43">
        <v>5990225.4906213749</v>
      </c>
      <c r="AN21" s="43">
        <v>66795098.659560993</v>
      </c>
      <c r="AO21" s="43">
        <v>99776689.15061751</v>
      </c>
      <c r="AP21" s="43">
        <v>101237638.80194578</v>
      </c>
      <c r="AQ21" s="43">
        <v>72348888.770186231</v>
      </c>
      <c r="AR21" s="43">
        <v>28940957.084931001</v>
      </c>
      <c r="AS21" s="43">
        <v>11545497.610740444</v>
      </c>
      <c r="AT21" s="43">
        <v>20288796.551152311</v>
      </c>
      <c r="AU21" s="43">
        <v>23525676.896141104</v>
      </c>
      <c r="AV21" s="43">
        <v>23525310.623150356</v>
      </c>
      <c r="AW21" s="43">
        <v>23525862.493585158</v>
      </c>
      <c r="AX21" s="43">
        <v>214992665.69433528</v>
      </c>
      <c r="AY21" s="43">
        <v>286822938.54879743</v>
      </c>
      <c r="AZ21" s="43">
        <v>306821387.64128703</v>
      </c>
      <c r="BA21" s="43">
        <v>304058759.41644382</v>
      </c>
      <c r="BB21" s="43">
        <v>266924106.98612654</v>
      </c>
      <c r="BC21" s="43">
        <v>116883524.2988461</v>
      </c>
      <c r="BD21" s="43">
        <v>86680957.023214951</v>
      </c>
      <c r="BE21" s="43">
        <v>65212149.331548631</v>
      </c>
      <c r="BF21">
        <v>23525310.623150356</v>
      </c>
      <c r="BG21">
        <v>23525862.493585158</v>
      </c>
      <c r="BH21">
        <v>214992665.69433528</v>
      </c>
      <c r="BI21">
        <v>286822938.54879743</v>
      </c>
      <c r="BJ21">
        <v>306821387.64128703</v>
      </c>
      <c r="BK21">
        <v>304058759.41644382</v>
      </c>
      <c r="BL21">
        <v>266924106.98612654</v>
      </c>
      <c r="BM21">
        <v>116883524.2988461</v>
      </c>
      <c r="BN21">
        <v>86680957.023214951</v>
      </c>
      <c r="BO21">
        <v>65212149.331548631</v>
      </c>
    </row>
    <row r="22" spans="1:67" ht="13.5" customHeight="1" outlineLevel="3" thickTop="1">
      <c r="H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67" ht="13.5" customHeight="1" outlineLevel="3">
      <c r="A23" s="2"/>
      <c r="B23" s="19" t="s">
        <v>16</v>
      </c>
      <c r="C23" s="19"/>
      <c r="D23" s="19"/>
      <c r="E23" s="3"/>
      <c r="F23" s="3"/>
      <c r="G23" s="3"/>
      <c r="H23" s="9"/>
      <c r="I23" s="3"/>
      <c r="J23" s="3"/>
      <c r="K23" s="3"/>
      <c r="L23" s="3"/>
      <c r="M23" s="3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67" ht="13.5" customHeight="1" outlineLevel="3" thickBot="1">
      <c r="A24" s="2"/>
      <c r="B24" s="19"/>
      <c r="C24" s="19"/>
      <c r="D24" s="19"/>
      <c r="E24" s="3" t="s">
        <v>0</v>
      </c>
      <c r="F24" s="3"/>
      <c r="G24" s="3"/>
      <c r="H24" s="14">
        <f>SUM(J24:BE24)</f>
        <v>3256105098.7922649</v>
      </c>
      <c r="I24" s="3"/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50658056.860758796</v>
      </c>
      <c r="AJ24" s="43">
        <v>50658971.4258186</v>
      </c>
      <c r="AK24" s="43">
        <v>5884854.9341077674</v>
      </c>
      <c r="AL24" s="43">
        <v>5884890.9145850157</v>
      </c>
      <c r="AM24" s="43">
        <v>5884900.3104549907</v>
      </c>
      <c r="AN24" s="43">
        <v>48609089.579223566</v>
      </c>
      <c r="AO24" s="43">
        <v>55184040.573998228</v>
      </c>
      <c r="AP24" s="43">
        <v>55184301.090082332</v>
      </c>
      <c r="AQ24" s="43">
        <v>15110804.216802519</v>
      </c>
      <c r="AR24" s="43">
        <v>18881701.41646076</v>
      </c>
      <c r="AS24" s="43">
        <v>103767392.56456006</v>
      </c>
      <c r="AT24" s="43">
        <v>105164209.40461197</v>
      </c>
      <c r="AU24" s="43">
        <v>50257069.355534256</v>
      </c>
      <c r="AV24" s="43">
        <v>47072309.613530636</v>
      </c>
      <c r="AW24" s="43">
        <v>46485895.082217082</v>
      </c>
      <c r="AX24" s="43">
        <v>54579374.280530229</v>
      </c>
      <c r="AY24" s="43">
        <v>57553617.310027413</v>
      </c>
      <c r="AZ24" s="43">
        <v>57553804.639917642</v>
      </c>
      <c r="BA24" s="43">
        <v>57552728.941717662</v>
      </c>
      <c r="BB24" s="43">
        <v>317813620.34038997</v>
      </c>
      <c r="BC24" s="43">
        <v>555460195.93747354</v>
      </c>
      <c r="BD24" s="43">
        <v>715053289.41116428</v>
      </c>
      <c r="BE24" s="43">
        <v>775849980.58829784</v>
      </c>
      <c r="BF24">
        <v>47072309.613530636</v>
      </c>
      <c r="BG24">
        <v>46485895.082217082</v>
      </c>
      <c r="BH24">
        <v>54579374.280530229</v>
      </c>
      <c r="BI24">
        <v>57553617.310027413</v>
      </c>
      <c r="BJ24">
        <v>57553804.639917642</v>
      </c>
      <c r="BK24">
        <v>57552728.941717662</v>
      </c>
      <c r="BL24">
        <v>317813620.34038997</v>
      </c>
      <c r="BM24">
        <v>555460195.93747354</v>
      </c>
      <c r="BN24">
        <v>715053289.41116428</v>
      </c>
      <c r="BO24">
        <v>775849980.58829784</v>
      </c>
    </row>
    <row r="25" spans="1:67" ht="13.5" customHeight="1" outlineLevel="3" thickTop="1"/>
    <row r="26" spans="1:67" ht="13.5" customHeight="1" outlineLevel="2"/>
    <row r="27" spans="1:67" s="27" customFormat="1" ht="13.5" customHeight="1" outlineLevel="2">
      <c r="A27" s="64" t="s">
        <v>32</v>
      </c>
      <c r="B27" s="26"/>
      <c r="C27" s="26"/>
      <c r="D27" s="26"/>
    </row>
    <row r="28" spans="1:67" ht="13.5" customHeight="1" outlineLevel="3">
      <c r="A28" s="2"/>
      <c r="H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7" ht="13.5" customHeight="1" outlineLevel="3">
      <c r="A29" s="2"/>
      <c r="B29" s="19" t="s">
        <v>7</v>
      </c>
      <c r="C29" s="19"/>
      <c r="D29" s="19"/>
      <c r="E29" s="3"/>
      <c r="F29" s="3"/>
      <c r="G29" s="3"/>
      <c r="H29" s="9"/>
      <c r="I29" s="3"/>
      <c r="J29" s="3"/>
      <c r="K29" s="3"/>
      <c r="L29" s="3"/>
      <c r="M29" s="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67" ht="13.5" customHeight="1" outlineLevel="3" thickBot="1">
      <c r="A30" s="2"/>
      <c r="B30" s="19"/>
      <c r="C30" s="19"/>
      <c r="D30" s="19"/>
      <c r="E30" s="3" t="s">
        <v>0</v>
      </c>
      <c r="F30" s="3"/>
      <c r="G30" s="3"/>
      <c r="H30" s="14">
        <f>SUM(J30:BE30)</f>
        <v>2079469637.1895058</v>
      </c>
      <c r="I30" s="3"/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23763739.130267676</v>
      </c>
      <c r="AF30" s="43">
        <v>23763763.060330637</v>
      </c>
      <c r="AG30" s="43">
        <v>2098398.241204394</v>
      </c>
      <c r="AH30" s="43">
        <v>2098434.1579140648</v>
      </c>
      <c r="AI30" s="43">
        <v>2098348.9597055083</v>
      </c>
      <c r="AJ30" s="43">
        <v>29846343.863723766</v>
      </c>
      <c r="AK30" s="43">
        <v>33745036.010369301</v>
      </c>
      <c r="AL30" s="43">
        <v>33745343.020214632</v>
      </c>
      <c r="AM30" s="43">
        <v>5433339.7739966344</v>
      </c>
      <c r="AN30" s="43">
        <v>60585658.833020896</v>
      </c>
      <c r="AO30" s="43">
        <v>90503990.932431087</v>
      </c>
      <c r="AP30" s="43">
        <v>91830087.186244294</v>
      </c>
      <c r="AQ30" s="43">
        <v>65625897.215045281</v>
      </c>
      <c r="AR30" s="43">
        <v>26251079.721801743</v>
      </c>
      <c r="AS30" s="43">
        <v>10472126.864683202</v>
      </c>
      <c r="AT30" s="43">
        <v>18403447.962134175</v>
      </c>
      <c r="AU30" s="43">
        <v>21339053.490508132</v>
      </c>
      <c r="AV30" s="43">
        <v>21339514.915543098</v>
      </c>
      <c r="AW30" s="43">
        <v>21338606.030959141</v>
      </c>
      <c r="AX30" s="43">
        <v>195011145.55563653</v>
      </c>
      <c r="AY30" s="43">
        <v>260168173.58153522</v>
      </c>
      <c r="AZ30" s="43">
        <v>278312822.53364724</v>
      </c>
      <c r="BA30" s="43">
        <v>275787382.53268504</v>
      </c>
      <c r="BB30" s="43">
        <v>242112971.87878835</v>
      </c>
      <c r="BC30" s="43">
        <v>106018750.95877016</v>
      </c>
      <c r="BD30" s="43">
        <v>78622750.405549899</v>
      </c>
      <c r="BE30" s="43">
        <v>59153430.372795306</v>
      </c>
    </row>
    <row r="31" spans="1:67" ht="13.5" customHeight="1" outlineLevel="3" thickTop="1">
      <c r="H31" s="11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67" ht="13.5" customHeight="1" outlineLevel="3">
      <c r="A32" s="2"/>
      <c r="B32" s="19" t="s">
        <v>16</v>
      </c>
      <c r="C32" s="19"/>
      <c r="D32" s="19"/>
      <c r="E32" s="3"/>
      <c r="F32" s="3"/>
      <c r="G32" s="3"/>
      <c r="H32" s="9"/>
      <c r="I32" s="3"/>
      <c r="J32" s="3"/>
      <c r="K32" s="3"/>
      <c r="L32" s="3"/>
      <c r="M32" s="3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3.5" customHeight="1" outlineLevel="3" thickBot="1">
      <c r="A33" s="2"/>
      <c r="B33" s="19"/>
      <c r="C33" s="19"/>
      <c r="D33" s="19"/>
      <c r="E33" s="3" t="s">
        <v>0</v>
      </c>
      <c r="F33" s="3"/>
      <c r="G33" s="3"/>
      <c r="H33" s="14">
        <f>SUM(J33:BE33)</f>
        <v>2953467518.3511448</v>
      </c>
      <c r="I33" s="3"/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45949535.569624461</v>
      </c>
      <c r="AJ33" s="43">
        <v>45950412.099018872</v>
      </c>
      <c r="AK33" s="43">
        <v>5337922.5937176282</v>
      </c>
      <c r="AL33" s="43">
        <v>5337879.7063358836</v>
      </c>
      <c r="AM33" s="43">
        <v>5337766.0374060739</v>
      </c>
      <c r="AN33" s="43">
        <v>44090797.910418093</v>
      </c>
      <c r="AO33" s="43">
        <v>50054533.084741257</v>
      </c>
      <c r="AP33" s="43">
        <v>50055951.455027431</v>
      </c>
      <c r="AQ33" s="43">
        <v>13706168.325735273</v>
      </c>
      <c r="AR33" s="43">
        <v>17126580.319170572</v>
      </c>
      <c r="AS33" s="43">
        <v>94122272.388401508</v>
      </c>
      <c r="AT33" s="43">
        <v>95391833.191777617</v>
      </c>
      <c r="AU33" s="43">
        <v>45585127.340571225</v>
      </c>
      <c r="AV33" s="43">
        <v>42697900.45526199</v>
      </c>
      <c r="AW33" s="43">
        <v>42165175.090334162</v>
      </c>
      <c r="AX33" s="43">
        <v>49507044.639047325</v>
      </c>
      <c r="AY33" s="43">
        <v>52205073.108381651</v>
      </c>
      <c r="AZ33" s="43">
        <v>52205122.990813538</v>
      </c>
      <c r="BA33" s="43">
        <v>52203618.290883169</v>
      </c>
      <c r="BB33" s="43">
        <v>288280142.72309709</v>
      </c>
      <c r="BC33" s="43">
        <v>503837361.04484963</v>
      </c>
      <c r="BD33" s="43">
        <v>648603921.72601056</v>
      </c>
      <c r="BE33" s="43">
        <v>703715378.26051974</v>
      </c>
    </row>
    <row r="34" spans="1:57" ht="13.5" customHeight="1" outlineLevel="3" thickTop="1"/>
    <row r="35" spans="1:57" ht="13.5" customHeight="1" outlineLevel="1"/>
    <row r="36" spans="1:57" s="27" customFormat="1" ht="13.5" customHeight="1" outlineLevel="1">
      <c r="A36" s="63" t="s">
        <v>35</v>
      </c>
      <c r="B36" s="26"/>
      <c r="C36" s="26"/>
      <c r="D36" s="26"/>
    </row>
    <row r="37" spans="1:57" ht="13.5" customHeight="1" outlineLevel="2"/>
    <row r="38" spans="1:57" s="27" customFormat="1" ht="13.5" customHeight="1" outlineLevel="2">
      <c r="A38" s="64" t="s">
        <v>36</v>
      </c>
      <c r="B38" s="26"/>
      <c r="C38" s="26"/>
      <c r="D38" s="26"/>
    </row>
    <row r="39" spans="1:57" ht="13.5" customHeight="1" outlineLevel="3">
      <c r="A39" s="21"/>
      <c r="B39" s="19"/>
      <c r="C39" s="19"/>
      <c r="D39" s="19"/>
      <c r="E39" s="3"/>
      <c r="F39" s="3"/>
      <c r="G39" s="3"/>
      <c r="H39" s="9"/>
      <c r="I39" s="3"/>
      <c r="J39" s="3"/>
      <c r="K39" s="3"/>
      <c r="L39" s="3"/>
      <c r="M39" s="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3.5" customHeight="1" outlineLevel="3">
      <c r="A40" s="2"/>
      <c r="B40" s="19" t="s">
        <v>7</v>
      </c>
      <c r="C40" s="19"/>
      <c r="D40" s="19"/>
      <c r="E40" s="3"/>
      <c r="F40" s="3"/>
      <c r="G40" s="3"/>
      <c r="H40" s="9"/>
      <c r="I40" s="3"/>
      <c r="J40" s="3"/>
      <c r="K40" s="3"/>
      <c r="L40" s="3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3.5" customHeight="1" outlineLevel="3" thickBot="1">
      <c r="A41" s="2"/>
      <c r="B41" s="19"/>
      <c r="C41" s="19"/>
      <c r="D41" s="19"/>
      <c r="E41" s="3" t="s">
        <v>0</v>
      </c>
      <c r="F41" s="3"/>
      <c r="G41" s="3"/>
      <c r="H41" s="14">
        <f>SUM(J41:BE41)</f>
        <v>7091397350.8728514</v>
      </c>
      <c r="I41" s="3"/>
      <c r="J41" s="43">
        <v>0</v>
      </c>
      <c r="K41" s="43">
        <v>0</v>
      </c>
      <c r="L41" s="43">
        <v>0</v>
      </c>
      <c r="M41" s="43">
        <f>M12*'Inflation Series and Factors'!H$6</f>
        <v>0</v>
      </c>
      <c r="N41" s="43">
        <f>N12*'Inflation Series and Factors'!I$6</f>
        <v>0</v>
      </c>
      <c r="O41" s="43">
        <f>O12*'Inflation Series and Factors'!J$6</f>
        <v>0</v>
      </c>
      <c r="P41" s="43">
        <f>P12*'Inflation Series and Factors'!K$6</f>
        <v>0</v>
      </c>
      <c r="Q41" s="43">
        <f>Q12*'Inflation Series and Factors'!L$6</f>
        <v>0</v>
      </c>
      <c r="R41" s="43">
        <f>R12*'Inflation Series and Factors'!M$6</f>
        <v>0</v>
      </c>
      <c r="S41" s="43">
        <f>S12*'Inflation Series and Factors'!N$6</f>
        <v>0</v>
      </c>
      <c r="T41" s="43">
        <f>T12*'Inflation Series and Factors'!O$6</f>
        <v>0</v>
      </c>
      <c r="U41" s="43">
        <f>U12*'Inflation Series and Factors'!P$6</f>
        <v>0</v>
      </c>
      <c r="V41" s="43">
        <f>V12*'Inflation Series and Factors'!Q$6</f>
        <v>0</v>
      </c>
      <c r="W41" s="43">
        <f>W12*'Inflation Series and Factors'!R$6</f>
        <v>0</v>
      </c>
      <c r="X41" s="43">
        <f>X12*'Inflation Series and Factors'!S$6</f>
        <v>0</v>
      </c>
      <c r="Y41" s="43">
        <f>Y12*'Inflation Series and Factors'!T$6</f>
        <v>0</v>
      </c>
      <c r="Z41" s="43">
        <f>Z12*'Inflation Series and Factors'!U$6</f>
        <v>0</v>
      </c>
      <c r="AA41" s="43">
        <f>AA12*'Inflation Series and Factors'!V$6</f>
        <v>0</v>
      </c>
      <c r="AB41" s="43">
        <f>AB12*'Inflation Series and Factors'!W$6</f>
        <v>0</v>
      </c>
      <c r="AC41" s="43">
        <f>AC12*'Inflation Series and Factors'!X$6</f>
        <v>0</v>
      </c>
      <c r="AD41" s="43">
        <f>AD12*'Inflation Series and Factors'!Y$6</f>
        <v>0</v>
      </c>
      <c r="AE41" s="43">
        <f>AE12*'Inflation Series and Factors'!Z$6</f>
        <v>46395293.111837566</v>
      </c>
      <c r="AF41" s="43">
        <f>AF12*'Inflation Series and Factors'!AA$6</f>
        <v>47787183.463528253</v>
      </c>
      <c r="AG41" s="43">
        <f>AG12*'Inflation Series and Factors'!AB$6</f>
        <v>4346367.1128447363</v>
      </c>
      <c r="AH41" s="43">
        <f>AH12*'Inflation Series and Factors'!AC$6</f>
        <v>4476665.424397598</v>
      </c>
      <c r="AI41" s="43">
        <f>AI12*'Inflation Series and Factors'!AD$6</f>
        <v>4611108.5116960518</v>
      </c>
      <c r="AJ41" s="43">
        <f>AJ12*'Inflation Series and Factors'!AE$6</f>
        <v>67551443.330355883</v>
      </c>
      <c r="AK41" s="43">
        <f>AK12*'Inflation Series and Factors'!AF$6</f>
        <v>78666780.170641661</v>
      </c>
      <c r="AL41" s="43">
        <f>AL12*'Inflation Series and Factors'!AG$6</f>
        <v>81027100.18007037</v>
      </c>
      <c r="AM41" s="43">
        <f>AM12*'Inflation Series and Factors'!AH$6</f>
        <v>13438037.282996703</v>
      </c>
      <c r="AN41" s="43">
        <f>AN12*'Inflation Series and Factors'!AI$6</f>
        <v>154338148.75160575</v>
      </c>
      <c r="AO41" s="43">
        <f>AO12*'Inflation Series and Factors'!AJ$6</f>
        <v>237462425.52969334</v>
      </c>
      <c r="AP41" s="43">
        <f>AP12*'Inflation Series and Factors'!AK$6</f>
        <v>248171029.15036491</v>
      </c>
      <c r="AQ41" s="43">
        <f>AQ12*'Inflation Series and Factors'!AL$6</f>
        <v>182677190.84171522</v>
      </c>
      <c r="AR41" s="43">
        <f>AR12*'Inflation Series and Factors'!AM$6</f>
        <v>75264033.118681237</v>
      </c>
      <c r="AS41" s="43">
        <f>AS12*'Inflation Series and Factors'!AN$6</f>
        <v>30926409.322433122</v>
      </c>
      <c r="AT41" s="43">
        <f>AT12*'Inflation Series and Factors'!AO$6</f>
        <v>55977340.118046291</v>
      </c>
      <c r="AU41" s="43">
        <f>AU12*'Inflation Series and Factors'!AP$6</f>
        <v>66854753.788166583</v>
      </c>
      <c r="AV41" s="43">
        <f>AV12*'Inflation Series and Factors'!AQ$6</f>
        <v>68861303.061602011</v>
      </c>
      <c r="AW41" s="43">
        <f>AW12*'Inflation Series and Factors'!AR$6</f>
        <v>70925668.811052382</v>
      </c>
      <c r="AX41" s="43">
        <f>AX12*'Inflation Series and Factors'!AS$6</f>
        <v>667619667.2857374</v>
      </c>
      <c r="AY41" s="43">
        <f>AY12*'Inflation Series and Factors'!AT$6</f>
        <v>917369148.10973501</v>
      </c>
      <c r="AZ41" s="43">
        <f>AZ12*'Inflation Series and Factors'!AU$6</f>
        <v>1010810639.6636345</v>
      </c>
      <c r="BA41" s="43">
        <f>BA12*'Inflation Series and Factors'!AV$6</f>
        <v>1031727506.3797681</v>
      </c>
      <c r="BB41" s="43">
        <f>BB12*'Inflation Series and Factors'!AW$6</f>
        <v>932893858.68764222</v>
      </c>
      <c r="BC41" s="43">
        <f>BC12*'Inflation Series and Factors'!AX$6</f>
        <v>420756804.76923144</v>
      </c>
      <c r="BD41" s="43">
        <f>BD12*'Inflation Series and Factors'!AY$6</f>
        <v>321402967.35935175</v>
      </c>
      <c r="BE41" s="43">
        <f>BE12*'Inflation Series and Factors'!AZ$6</f>
        <v>249058477.53602016</v>
      </c>
    </row>
    <row r="42" spans="1:57" ht="13.5" customHeight="1" outlineLevel="3" thickTop="1">
      <c r="H42" s="11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3.5" customHeight="1" outlineLevel="3">
      <c r="A43" s="2"/>
      <c r="B43" s="19" t="s">
        <v>16</v>
      </c>
      <c r="C43" s="19"/>
      <c r="D43" s="19"/>
      <c r="E43" s="3"/>
      <c r="F43" s="3"/>
      <c r="G43" s="3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3.5" customHeight="1" outlineLevel="3" thickBot="1">
      <c r="A44" s="2"/>
      <c r="B44" s="19"/>
      <c r="C44" s="19"/>
      <c r="D44" s="19"/>
      <c r="E44" s="3" t="s">
        <v>0</v>
      </c>
      <c r="F44" s="3"/>
      <c r="G44" s="3"/>
      <c r="H44" s="14">
        <f>SUM(J44:BE44)</f>
        <v>11161694891.358612</v>
      </c>
      <c r="I44" s="3"/>
      <c r="J44" s="43">
        <v>0</v>
      </c>
      <c r="K44" s="43">
        <v>0</v>
      </c>
      <c r="L44" s="43">
        <v>0</v>
      </c>
      <c r="M44" s="43">
        <f>M15*'Inflation Series and Factors'!H$6</f>
        <v>0</v>
      </c>
      <c r="N44" s="43">
        <f>N15*'Inflation Series and Factors'!I$6</f>
        <v>0</v>
      </c>
      <c r="O44" s="43">
        <f>O15*'Inflation Series and Factors'!J$6</f>
        <v>0</v>
      </c>
      <c r="P44" s="43">
        <f>P15*'Inflation Series and Factors'!K$6</f>
        <v>0</v>
      </c>
      <c r="Q44" s="43">
        <f>Q15*'Inflation Series and Factors'!L$6</f>
        <v>0</v>
      </c>
      <c r="R44" s="43">
        <f>R15*'Inflation Series and Factors'!M$6</f>
        <v>0</v>
      </c>
      <c r="S44" s="43">
        <f>S15*'Inflation Series and Factors'!N$6</f>
        <v>0</v>
      </c>
      <c r="T44" s="43">
        <f>T15*'Inflation Series and Factors'!O$6</f>
        <v>0</v>
      </c>
      <c r="U44" s="43">
        <f>U15*'Inflation Series and Factors'!P$6</f>
        <v>0</v>
      </c>
      <c r="V44" s="43">
        <f>V15*'Inflation Series and Factors'!Q$6</f>
        <v>0</v>
      </c>
      <c r="W44" s="43">
        <f>W15*'Inflation Series and Factors'!R$6</f>
        <v>0</v>
      </c>
      <c r="X44" s="43">
        <f>X15*'Inflation Series and Factors'!S$6</f>
        <v>0</v>
      </c>
      <c r="Y44" s="43">
        <f>Y15*'Inflation Series and Factors'!T$6</f>
        <v>0</v>
      </c>
      <c r="Z44" s="43">
        <f>Z15*'Inflation Series and Factors'!U$6</f>
        <v>0</v>
      </c>
      <c r="AA44" s="43">
        <f>AA15*'Inflation Series and Factors'!V$6</f>
        <v>0</v>
      </c>
      <c r="AB44" s="43">
        <f>AB15*'Inflation Series and Factors'!W$6</f>
        <v>0</v>
      </c>
      <c r="AC44" s="43">
        <f>AC15*'Inflation Series and Factors'!X$6</f>
        <v>0</v>
      </c>
      <c r="AD44" s="43">
        <f>AD15*'Inflation Series and Factors'!Y$6</f>
        <v>0</v>
      </c>
      <c r="AE44" s="43">
        <f>AE15*'Inflation Series and Factors'!Z$6</f>
        <v>0</v>
      </c>
      <c r="AF44" s="43">
        <f>AF15*'Inflation Series and Factors'!AA$6</f>
        <v>0</v>
      </c>
      <c r="AG44" s="43">
        <f>AG15*'Inflation Series and Factors'!AB$6</f>
        <v>0</v>
      </c>
      <c r="AH44" s="43">
        <f>AH15*'Inflation Series and Factors'!AC$6</f>
        <v>0</v>
      </c>
      <c r="AI44" s="43">
        <f>AI15*'Inflation Series and Factors'!AD$6</f>
        <v>100971178.08593714</v>
      </c>
      <c r="AJ44" s="43">
        <f>AJ15*'Inflation Series and Factors'!AE$6</f>
        <v>104002076.3086172</v>
      </c>
      <c r="AK44" s="43">
        <f>AK15*'Inflation Series and Factors'!AF$6</f>
        <v>12443679.503396727</v>
      </c>
      <c r="AL44" s="43">
        <f>AL15*'Inflation Series and Factors'!AG$6</f>
        <v>12817020.293957578</v>
      </c>
      <c r="AM44" s="43">
        <f>AM15*'Inflation Series and Factors'!AH$6</f>
        <v>13201596.124029497</v>
      </c>
      <c r="AN44" s="43">
        <f>AN15*'Inflation Series and Factors'!AI$6</f>
        <v>112317782.62115601</v>
      </c>
      <c r="AO44" s="43">
        <f>AO15*'Inflation Series and Factors'!AJ$6</f>
        <v>131335562.8669776</v>
      </c>
      <c r="AP44" s="43">
        <f>AP15*'Inflation Series and Factors'!AK$6</f>
        <v>135278981.76353732</v>
      </c>
      <c r="AQ44" s="43">
        <f>AQ15*'Inflation Series and Factors'!AL$6</f>
        <v>38153578.720859952</v>
      </c>
      <c r="AR44" s="43">
        <f>AR15*'Inflation Series and Factors'!AM$6</f>
        <v>49103373.957753815</v>
      </c>
      <c r="AS44" s="43">
        <f>AS15*'Inflation Series and Factors'!AN$6</f>
        <v>277956526.76158756</v>
      </c>
      <c r="AT44" s="43">
        <f>AT15*'Inflation Series and Factors'!AO$6</f>
        <v>290155053.99821961</v>
      </c>
      <c r="AU44" s="43">
        <f>AU15*'Inflation Series and Factors'!AP$6</f>
        <v>142819708.64737681</v>
      </c>
      <c r="AV44" s="43">
        <f>AV15*'Inflation Series and Factors'!AQ$6</f>
        <v>137781991.52988231</v>
      </c>
      <c r="AW44" s="43">
        <f>AW15*'Inflation Series and Factors'!AR$6</f>
        <v>140146887.84835809</v>
      </c>
      <c r="AX44" s="43">
        <f>AX15*'Inflation Series and Factors'!AS$6</f>
        <v>169482439.44867769</v>
      </c>
      <c r="AY44" s="43">
        <f>AY15*'Inflation Series and Factors'!AT$6</f>
        <v>184083489.38760409</v>
      </c>
      <c r="AZ44" s="43">
        <f>AZ15*'Inflation Series and Factors'!AU$6</f>
        <v>189607749.30265501</v>
      </c>
      <c r="BA44" s="43">
        <f>BA15*'Inflation Series and Factors'!AV$6</f>
        <v>195289629.28350139</v>
      </c>
      <c r="BB44" s="43">
        <f>BB15*'Inflation Series and Factors'!AW$6</f>
        <v>1110776975.9195948</v>
      </c>
      <c r="BC44" s="43">
        <f>BC15*'Inflation Series and Factors'!AX$6</f>
        <v>1999592958.3063397</v>
      </c>
      <c r="BD44" s="43">
        <f>BD15*'Inflation Series and Factors'!AY$6</f>
        <v>2651377678.9593334</v>
      </c>
      <c r="BE44" s="43">
        <f>BE15*'Inflation Series and Factors'!AZ$6</f>
        <v>2962998971.7192597</v>
      </c>
    </row>
    <row r="45" spans="1:57" ht="13.5" customHeight="1" outlineLevel="3" thickTop="1"/>
    <row r="46" spans="1:57" ht="13.5" customHeight="1" outlineLevel="2"/>
    <row r="47" spans="1:57" s="27" customFormat="1" ht="13.5" customHeight="1" outlineLevel="2">
      <c r="A47" s="64" t="s">
        <v>37</v>
      </c>
      <c r="B47" s="26"/>
      <c r="C47" s="26"/>
      <c r="D47" s="26"/>
    </row>
    <row r="48" spans="1:57" ht="13.5" customHeight="1" outlineLevel="3">
      <c r="A48" s="21"/>
      <c r="B48" s="19"/>
      <c r="C48" s="19"/>
      <c r="D48" s="19"/>
      <c r="E48" s="3"/>
      <c r="F48" s="3"/>
      <c r="G48" s="3"/>
      <c r="H48" s="9"/>
      <c r="I48" s="3"/>
      <c r="J48" s="3"/>
      <c r="K48" s="3"/>
      <c r="L48" s="3"/>
      <c r="M48" s="3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67" ht="13.5" customHeight="1" outlineLevel="3">
      <c r="A49" s="2"/>
      <c r="B49" s="19" t="s">
        <v>7</v>
      </c>
      <c r="C49" s="19"/>
      <c r="D49" s="19"/>
      <c r="E49" s="3"/>
      <c r="F49" s="3"/>
      <c r="G49" s="3"/>
      <c r="H49" s="9"/>
      <c r="I49" s="3"/>
      <c r="J49" s="3"/>
      <c r="K49" s="3"/>
      <c r="L49" s="3"/>
      <c r="M49" s="3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67" ht="13.5" customHeight="1" outlineLevel="3" thickBot="1">
      <c r="A50" s="2"/>
      <c r="B50" s="19"/>
      <c r="C50" s="19"/>
      <c r="D50" s="19"/>
      <c r="E50" s="3" t="s">
        <v>0</v>
      </c>
      <c r="F50" s="3"/>
      <c r="G50" s="3"/>
      <c r="H50" s="14">
        <f>SUM(J50:BE50)</f>
        <v>6510936346.5802956</v>
      </c>
      <c r="I50" s="3"/>
      <c r="J50" s="43">
        <v>0</v>
      </c>
      <c r="K50" s="43">
        <v>0</v>
      </c>
      <c r="L50" s="43">
        <v>0</v>
      </c>
      <c r="M50" s="43">
        <f>M21*'Inflation Series and Factors'!H$6</f>
        <v>0</v>
      </c>
      <c r="N50" s="43">
        <f>N21*'Inflation Series and Factors'!I$6</f>
        <v>0</v>
      </c>
      <c r="O50" s="43">
        <f>O21*'Inflation Series and Factors'!J$6</f>
        <v>0</v>
      </c>
      <c r="P50" s="43">
        <f>P21*'Inflation Series and Factors'!K$6</f>
        <v>0</v>
      </c>
      <c r="Q50" s="43">
        <f>Q21*'Inflation Series and Factors'!L$6</f>
        <v>0</v>
      </c>
      <c r="R50" s="43">
        <f>R21*'Inflation Series and Factors'!M$6</f>
        <v>0</v>
      </c>
      <c r="S50" s="43">
        <f>S21*'Inflation Series and Factors'!N$6</f>
        <v>0</v>
      </c>
      <c r="T50" s="43">
        <f>T21*'Inflation Series and Factors'!O$6</f>
        <v>0</v>
      </c>
      <c r="U50" s="43">
        <f>U21*'Inflation Series and Factors'!P$6</f>
        <v>0</v>
      </c>
      <c r="V50" s="43">
        <f>V21*'Inflation Series and Factors'!Q$6</f>
        <v>0</v>
      </c>
      <c r="W50" s="43">
        <f>W21*'Inflation Series and Factors'!R$6</f>
        <v>0</v>
      </c>
      <c r="X50" s="43">
        <f>X21*'Inflation Series and Factors'!S$6</f>
        <v>0</v>
      </c>
      <c r="Y50" s="43">
        <f>Y21*'Inflation Series and Factors'!T$6</f>
        <v>0</v>
      </c>
      <c r="Z50" s="43">
        <f>Z21*'Inflation Series and Factors'!U$6</f>
        <v>0</v>
      </c>
      <c r="AA50" s="43">
        <f>AA21*'Inflation Series and Factors'!V$6</f>
        <v>0</v>
      </c>
      <c r="AB50" s="43">
        <f>AB21*'Inflation Series and Factors'!W$6</f>
        <v>0</v>
      </c>
      <c r="AC50" s="43">
        <f>AC21*'Inflation Series and Factors'!X$6</f>
        <v>0</v>
      </c>
      <c r="AD50" s="43">
        <f>AD21*'Inflation Series and Factors'!Y$6</f>
        <v>0</v>
      </c>
      <c r="AE50" s="43">
        <f>AE21*'Inflation Series and Factors'!Z$6</f>
        <v>42597350.043068029</v>
      </c>
      <c r="AF50" s="43">
        <f>AF21*'Inflation Series and Factors'!AA$6</f>
        <v>43875207.924883261</v>
      </c>
      <c r="AG50" s="43">
        <f>AG21*'Inflation Series and Factors'!AB$6</f>
        <v>3990568.3030493599</v>
      </c>
      <c r="AH50" s="43">
        <f>AH21*'Inflation Series and Factors'!AC$6</f>
        <v>4110308.7772412044</v>
      </c>
      <c r="AI50" s="43">
        <f>AI21*'Inflation Series and Factors'!AD$6</f>
        <v>4233564.8083385341</v>
      </c>
      <c r="AJ50" s="43">
        <f>AJ21*'Inflation Series and Factors'!AE$6</f>
        <v>62021298.899669655</v>
      </c>
      <c r="AK50" s="43">
        <f>AK21*'Inflation Series and Factors'!AF$6</f>
        <v>72228619.152930871</v>
      </c>
      <c r="AL50" s="43">
        <f>AL21*'Inflation Series and Factors'!AG$6</f>
        <v>74394916.515845478</v>
      </c>
      <c r="AM50" s="43">
        <f>AM21*'Inflation Series and Factors'!AH$6</f>
        <v>12338035.421933955</v>
      </c>
      <c r="AN50" s="43">
        <f>AN21*'Inflation Series and Factors'!AI$6</f>
        <v>141704832.88157189</v>
      </c>
      <c r="AO50" s="43">
        <f>AO21*'Inflation Series and Factors'!AJ$6</f>
        <v>218025042.64026877</v>
      </c>
      <c r="AP50" s="43">
        <f>AP21*'Inflation Series and Factors'!AK$6</f>
        <v>227853929.86705938</v>
      </c>
      <c r="AQ50" s="43">
        <f>AQ21*'Inflation Series and Factors'!AL$6</f>
        <v>167719518.03274775</v>
      </c>
      <c r="AR50" s="43">
        <f>AR21*'Inflation Series and Factors'!AM$6</f>
        <v>69103788.045491576</v>
      </c>
      <c r="AS50" s="43">
        <f>AS21*'Inflation Series and Factors'!AN$6</f>
        <v>28394802.077689007</v>
      </c>
      <c r="AT50" s="43">
        <f>AT21*'Inflation Series and Factors'!AO$6</f>
        <v>51394861.732628979</v>
      </c>
      <c r="AU50" s="43">
        <f>AU21*'Inflation Series and Factors'!AP$6</f>
        <v>61382244.89762824</v>
      </c>
      <c r="AV50" s="43">
        <f>AV21*'Inflation Series and Factors'!AQ$6</f>
        <v>63222727.909939542</v>
      </c>
      <c r="AW50" s="43">
        <f>AW21*'Inflation Series and Factors'!AR$6</f>
        <v>65120937.356268987</v>
      </c>
      <c r="AX50" s="43">
        <f>AX21*'Inflation Series and Factors'!AS$6</f>
        <v>612965396.53380656</v>
      </c>
      <c r="AY50" s="43">
        <f>AY21*'Inflation Series and Factors'!AT$6</f>
        <v>842293441.80462086</v>
      </c>
      <c r="AZ50" s="43">
        <f>AZ21*'Inflation Series and Factors'!AU$6</f>
        <v>928052174.76994908</v>
      </c>
      <c r="BA50" s="43">
        <f>BA21*'Inflation Series and Factors'!AV$6</f>
        <v>947286846.45060015</v>
      </c>
      <c r="BB50" s="43">
        <f>BB21*'Inflation Series and Factors'!AW$6</f>
        <v>856542685.74543655</v>
      </c>
      <c r="BC50" s="43">
        <f>BC21*'Inflation Series and Factors'!AX$6</f>
        <v>386324041.02172399</v>
      </c>
      <c r="BD50" s="43">
        <f>BD21*'Inflation Series and Factors'!AY$6</f>
        <v>295093307.0477621</v>
      </c>
      <c r="BE50" s="43">
        <f>BE21*'Inflation Series and Factors'!AZ$6</f>
        <v>228665897.91814253</v>
      </c>
      <c r="BF50">
        <v>23525310.623150356</v>
      </c>
      <c r="BG50">
        <v>23525862.493585158</v>
      </c>
      <c r="BH50">
        <v>214992665.69433528</v>
      </c>
      <c r="BI50">
        <v>286822938.54879743</v>
      </c>
      <c r="BJ50">
        <v>306821387.64128703</v>
      </c>
      <c r="BK50">
        <v>304058759.41644382</v>
      </c>
      <c r="BL50">
        <v>266924106.98612654</v>
      </c>
      <c r="BM50">
        <v>116883524.2988461</v>
      </c>
      <c r="BN50">
        <v>86680957.023214951</v>
      </c>
      <c r="BO50">
        <v>65212149.331548631</v>
      </c>
    </row>
    <row r="51" spans="1:67" ht="13.5" customHeight="1" outlineLevel="3" thickTop="1">
      <c r="H51" s="11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67" ht="13.5" customHeight="1" outlineLevel="3">
      <c r="A52" s="2"/>
      <c r="B52" s="19" t="s">
        <v>16</v>
      </c>
      <c r="C52" s="19"/>
      <c r="D52" s="19"/>
      <c r="E52" s="3"/>
      <c r="F52" s="3"/>
      <c r="G52" s="3"/>
      <c r="H52" s="9"/>
      <c r="I52" s="3"/>
      <c r="J52" s="3"/>
      <c r="K52" s="3"/>
      <c r="L52" s="3"/>
      <c r="M52" s="3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67" ht="13.5" customHeight="1" outlineLevel="3" thickBot="1">
      <c r="A53" s="2"/>
      <c r="B53" s="19"/>
      <c r="C53" s="19"/>
      <c r="D53" s="19"/>
      <c r="E53" s="3" t="s">
        <v>0</v>
      </c>
      <c r="F53" s="3"/>
      <c r="G53" s="3"/>
      <c r="H53" s="14">
        <f>SUM(J53:BE53)</f>
        <v>10248021428.965132</v>
      </c>
      <c r="I53" s="3"/>
      <c r="J53" s="43">
        <v>0</v>
      </c>
      <c r="K53" s="43">
        <v>0</v>
      </c>
      <c r="L53" s="43">
        <v>0</v>
      </c>
      <c r="M53" s="43">
        <f>M24*'Inflation Series and Factors'!H$6</f>
        <v>0</v>
      </c>
      <c r="N53" s="43">
        <f>N24*'Inflation Series and Factors'!I$6</f>
        <v>0</v>
      </c>
      <c r="O53" s="43">
        <f>O24*'Inflation Series and Factors'!J$6</f>
        <v>0</v>
      </c>
      <c r="P53" s="43">
        <f>P24*'Inflation Series and Factors'!K$6</f>
        <v>0</v>
      </c>
      <c r="Q53" s="43">
        <f>Q24*'Inflation Series and Factors'!L$6</f>
        <v>0</v>
      </c>
      <c r="R53" s="43">
        <f>R24*'Inflation Series and Factors'!M$6</f>
        <v>0</v>
      </c>
      <c r="S53" s="43">
        <f>S24*'Inflation Series and Factors'!N$6</f>
        <v>0</v>
      </c>
      <c r="T53" s="43">
        <f>T24*'Inflation Series and Factors'!O$6</f>
        <v>0</v>
      </c>
      <c r="U53" s="43">
        <f>U24*'Inflation Series and Factors'!P$6</f>
        <v>0</v>
      </c>
      <c r="V53" s="43">
        <f>V24*'Inflation Series and Factors'!Q$6</f>
        <v>0</v>
      </c>
      <c r="W53" s="43">
        <f>W24*'Inflation Series and Factors'!R$6</f>
        <v>0</v>
      </c>
      <c r="X53" s="43">
        <f>X24*'Inflation Series and Factors'!S$6</f>
        <v>0</v>
      </c>
      <c r="Y53" s="43">
        <f>Y24*'Inflation Series and Factors'!T$6</f>
        <v>0</v>
      </c>
      <c r="Z53" s="43">
        <f>Z24*'Inflation Series and Factors'!U$6</f>
        <v>0</v>
      </c>
      <c r="AA53" s="43">
        <f>AA24*'Inflation Series and Factors'!V$6</f>
        <v>0</v>
      </c>
      <c r="AB53" s="43">
        <f>AB24*'Inflation Series and Factors'!W$6</f>
        <v>0</v>
      </c>
      <c r="AC53" s="43">
        <f>AC24*'Inflation Series and Factors'!X$6</f>
        <v>0</v>
      </c>
      <c r="AD53" s="43">
        <f>AD24*'Inflation Series and Factors'!Y$6</f>
        <v>0</v>
      </c>
      <c r="AE53" s="43">
        <f>AE24*'Inflation Series and Factors'!Z$6</f>
        <v>0</v>
      </c>
      <c r="AF53" s="43">
        <f>AF24*'Inflation Series and Factors'!AA$6</f>
        <v>0</v>
      </c>
      <c r="AG53" s="43">
        <f>AG24*'Inflation Series and Factors'!AB$6</f>
        <v>0</v>
      </c>
      <c r="AH53" s="43">
        <f>AH24*'Inflation Series and Factors'!AC$6</f>
        <v>0</v>
      </c>
      <c r="AI53" s="43">
        <f>AI24*'Inflation Series and Factors'!AD$6</f>
        <v>92704853.123730302</v>
      </c>
      <c r="AJ53" s="43">
        <f>AJ24*'Inflation Series and Factors'!AE$6</f>
        <v>95487722.592449248</v>
      </c>
      <c r="AK53" s="43">
        <f>AK24*'Inflation Series and Factors'!AF$6</f>
        <v>11425209.020593191</v>
      </c>
      <c r="AL53" s="43">
        <f>AL24*'Inflation Series and Factors'!AG$6</f>
        <v>11768037.241498999</v>
      </c>
      <c r="AM53" s="43">
        <f>AM24*'Inflation Series and Factors'!AH$6</f>
        <v>12121097.711367132</v>
      </c>
      <c r="AN53" s="43">
        <f>AN24*'Inflation Series and Factors'!AI$6</f>
        <v>103123478.42251851</v>
      </c>
      <c r="AO53" s="43">
        <f>AO24*'Inflation Series and Factors'!AJ$6</f>
        <v>120584305.82965304</v>
      </c>
      <c r="AP53" s="43">
        <f>AP24*'Inflation Series and Factors'!AK$6</f>
        <v>124202421.34391463</v>
      </c>
      <c r="AQ53" s="43">
        <f>AQ24*'Inflation Series and Factors'!AL$6</f>
        <v>35029934.023999892</v>
      </c>
      <c r="AR53" s="43">
        <f>AR24*'Inflation Series and Factors'!AM$6</f>
        <v>45084794.148039602</v>
      </c>
      <c r="AS53" s="43">
        <f>AS24*'Inflation Series and Factors'!AN$6</f>
        <v>255203774.95444968</v>
      </c>
      <c r="AT53" s="43">
        <f>AT24*'Inflation Series and Factors'!AO$6</f>
        <v>266398255.21165764</v>
      </c>
      <c r="AU53" s="43">
        <f>AU24*'Inflation Series and Factors'!AP$6</f>
        <v>131128713.21991603</v>
      </c>
      <c r="AV53" s="43">
        <f>AV24*'Inflation Series and Factors'!AQ$6</f>
        <v>126503741.8830114</v>
      </c>
      <c r="AW53" s="43">
        <f>AW24*'Inflation Series and Factors'!AR$6</f>
        <v>128675625.06686355</v>
      </c>
      <c r="AX53" s="43">
        <f>AX24*'Inflation Series and Factors'!AS$6</f>
        <v>155611205.10965294</v>
      </c>
      <c r="AY53" s="43">
        <f>AY24*'Inflation Series and Factors'!AT$6</f>
        <v>169013798.74860168</v>
      </c>
      <c r="AZ53" s="43">
        <f>AZ24*'Inflation Series and Factors'!AU$6</f>
        <v>174084779.33359334</v>
      </c>
      <c r="BA53" s="43">
        <f>BA24*'Inflation Series and Factors'!AV$6</f>
        <v>179303971.40493453</v>
      </c>
      <c r="BB53" s="43">
        <f>BB24*'Inflation Series and Factors'!AW$6</f>
        <v>1019843936.1903976</v>
      </c>
      <c r="BC53" s="43">
        <f>BC24*'Inflation Series and Factors'!AX$6</f>
        <v>1835909969.4207444</v>
      </c>
      <c r="BD53" s="43">
        <f>BD24*'Inflation Series and Factors'!AY$6</f>
        <v>2434299840.8659568</v>
      </c>
      <c r="BE53" s="43">
        <f>BE24*'Inflation Series and Factors'!AZ$6</f>
        <v>2720511964.0975881</v>
      </c>
      <c r="BF53">
        <v>47072309.613530636</v>
      </c>
      <c r="BG53">
        <v>46485895.082217082</v>
      </c>
      <c r="BH53">
        <v>54579374.280530229</v>
      </c>
      <c r="BI53">
        <v>57553617.310027413</v>
      </c>
      <c r="BJ53">
        <v>57553804.639917642</v>
      </c>
      <c r="BK53">
        <v>57552728.941717662</v>
      </c>
      <c r="BL53">
        <v>317813620.34038997</v>
      </c>
      <c r="BM53">
        <v>555460195.93747354</v>
      </c>
      <c r="BN53">
        <v>715053289.41116428</v>
      </c>
      <c r="BO53">
        <v>775849980.58829784</v>
      </c>
    </row>
    <row r="54" spans="1:67" ht="13.5" customHeight="1" outlineLevel="3" thickTop="1"/>
    <row r="55" spans="1:67" ht="13.5" customHeight="1" outlineLevel="2"/>
    <row r="56" spans="1:67" s="27" customFormat="1" ht="13.5" customHeight="1" outlineLevel="2">
      <c r="A56" s="64" t="s">
        <v>38</v>
      </c>
      <c r="B56" s="26"/>
      <c r="C56" s="26"/>
      <c r="D56" s="26"/>
    </row>
    <row r="57" spans="1:67" ht="13.5" customHeight="1" outlineLevel="3">
      <c r="A57" s="2"/>
      <c r="H57" s="11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67" ht="13.5" customHeight="1" outlineLevel="3">
      <c r="A58" s="2"/>
      <c r="B58" s="19" t="s">
        <v>7</v>
      </c>
      <c r="C58" s="19"/>
      <c r="D58" s="19"/>
      <c r="E58" s="3"/>
      <c r="F58" s="3"/>
      <c r="G58" s="3"/>
      <c r="H58" s="9"/>
      <c r="I58" s="3"/>
      <c r="J58" s="3"/>
      <c r="K58" s="3"/>
      <c r="L58" s="3"/>
      <c r="M58" s="3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67" ht="13.5" customHeight="1" outlineLevel="3" thickBot="1">
      <c r="A59" s="2"/>
      <c r="B59" s="19"/>
      <c r="C59" s="19"/>
      <c r="D59" s="19"/>
      <c r="E59" s="3" t="s">
        <v>0</v>
      </c>
      <c r="F59" s="3"/>
      <c r="G59" s="3"/>
      <c r="H59" s="14">
        <f>SUM(J59:BE59)</f>
        <v>5905788725.9572802</v>
      </c>
      <c r="I59" s="3"/>
      <c r="J59" s="43">
        <v>0</v>
      </c>
      <c r="K59" s="43">
        <v>0</v>
      </c>
      <c r="L59" s="43">
        <v>0</v>
      </c>
      <c r="M59" s="43">
        <f>M30*'Inflation Series and Factors'!H$6</f>
        <v>0</v>
      </c>
      <c r="N59" s="43">
        <f>N30*'Inflation Series and Factors'!I$6</f>
        <v>0</v>
      </c>
      <c r="O59" s="43">
        <f>O30*'Inflation Series and Factors'!J$6</f>
        <v>0</v>
      </c>
      <c r="P59" s="43">
        <f>P30*'Inflation Series and Factors'!K$6</f>
        <v>0</v>
      </c>
      <c r="Q59" s="43">
        <f>Q30*'Inflation Series and Factors'!L$6</f>
        <v>0</v>
      </c>
      <c r="R59" s="43">
        <f>R30*'Inflation Series and Factors'!M$6</f>
        <v>0</v>
      </c>
      <c r="S59" s="43">
        <f>S30*'Inflation Series and Factors'!N$6</f>
        <v>0</v>
      </c>
      <c r="T59" s="43">
        <f>T30*'Inflation Series and Factors'!O$6</f>
        <v>0</v>
      </c>
      <c r="U59" s="43">
        <f>U30*'Inflation Series and Factors'!P$6</f>
        <v>0</v>
      </c>
      <c r="V59" s="43">
        <f>V30*'Inflation Series and Factors'!Q$6</f>
        <v>0</v>
      </c>
      <c r="W59" s="43">
        <f>W30*'Inflation Series and Factors'!R$6</f>
        <v>0</v>
      </c>
      <c r="X59" s="43">
        <f>X30*'Inflation Series and Factors'!S$6</f>
        <v>0</v>
      </c>
      <c r="Y59" s="43">
        <f>Y30*'Inflation Series and Factors'!T$6</f>
        <v>0</v>
      </c>
      <c r="Z59" s="43">
        <f>Z30*'Inflation Series and Factors'!U$6</f>
        <v>0</v>
      </c>
      <c r="AA59" s="43">
        <f>AA30*'Inflation Series and Factors'!V$6</f>
        <v>0</v>
      </c>
      <c r="AB59" s="43">
        <f>AB30*'Inflation Series and Factors'!W$6</f>
        <v>0</v>
      </c>
      <c r="AC59" s="43">
        <f>AC30*'Inflation Series and Factors'!X$6</f>
        <v>0</v>
      </c>
      <c r="AD59" s="43">
        <f>AD30*'Inflation Series and Factors'!Y$6</f>
        <v>0</v>
      </c>
      <c r="AE59" s="43">
        <f>AE30*'Inflation Series and Factors'!Z$6</f>
        <v>38638461.055653289</v>
      </c>
      <c r="AF59" s="43">
        <f>AF30*'Inflation Series and Factors'!AA$6</f>
        <v>39797654.963483654</v>
      </c>
      <c r="AG59" s="43">
        <f>AG30*'Inflation Series and Factors'!AB$6</f>
        <v>3619656.9051980623</v>
      </c>
      <c r="AH59" s="43">
        <f>AH30*'Inflation Series and Factors'!AC$6</f>
        <v>3728310.4259564597</v>
      </c>
      <c r="AI59" s="43">
        <f>AI30*'Inflation Series and Factors'!AD$6</f>
        <v>3840003.8249891456</v>
      </c>
      <c r="AJ59" s="43">
        <f>AJ30*'Inflation Series and Factors'!AE$6</f>
        <v>56257743.160683461</v>
      </c>
      <c r="AK59" s="43">
        <f>AK30*'Inflation Series and Factors'!AF$6</f>
        <v>65514629.356682301</v>
      </c>
      <c r="AL59" s="43">
        <f>AL30*'Inflation Series and Factors'!AG$6</f>
        <v>67480682.166059747</v>
      </c>
      <c r="AM59" s="43">
        <f>AM30*'Inflation Series and Factors'!AH$6</f>
        <v>11191020.888266977</v>
      </c>
      <c r="AN59" s="43">
        <f>AN30*'Inflation Series and Factors'!AI$6</f>
        <v>128531596.36323504</v>
      </c>
      <c r="AO59" s="43">
        <f>AO30*'Inflation Series and Factors'!AJ$6</f>
        <v>197762991.03662598</v>
      </c>
      <c r="AP59" s="43">
        <f>AP30*'Inflation Series and Factors'!AK$6</f>
        <v>206680504.33647907</v>
      </c>
      <c r="AQ59" s="43">
        <f>AQ30*'Inflation Series and Factors'!AL$6</f>
        <v>152134248.89408574</v>
      </c>
      <c r="AR59" s="43">
        <f>AR30*'Inflation Series and Factors'!AM$6</f>
        <v>62681031.720448188</v>
      </c>
      <c r="AS59" s="43">
        <f>AS30*'Inflation Series and Factors'!AN$6</f>
        <v>25754972.170147922</v>
      </c>
      <c r="AT59" s="43">
        <f>AT30*'Inflation Series and Factors'!AO$6</f>
        <v>46618963.378771663</v>
      </c>
      <c r="AU59" s="43">
        <f>AU30*'Inflation Series and Factors'!AP$6</f>
        <v>55676995.523678668</v>
      </c>
      <c r="AV59" s="43">
        <f>AV30*'Inflation Series and Factors'!AQ$6</f>
        <v>57348545.438878857</v>
      </c>
      <c r="AW59" s="43">
        <f>AW30*'Inflation Series and Factors'!AR$6</f>
        <v>59066485.957362711</v>
      </c>
      <c r="AX59" s="43">
        <f>AX30*'Inflation Series and Factors'!AS$6</f>
        <v>555996102.36923611</v>
      </c>
      <c r="AY59" s="43">
        <f>AY30*'Inflation Series and Factors'!AT$6</f>
        <v>764018203.99288321</v>
      </c>
      <c r="AZ59" s="43">
        <f>AZ30*'Inflation Series and Factors'!AU$6</f>
        <v>841821432.99829698</v>
      </c>
      <c r="BA59" s="43">
        <f>BA30*'Inflation Series and Factors'!AV$6</f>
        <v>859208135.9262557</v>
      </c>
      <c r="BB59" s="43">
        <f>BB30*'Inflation Series and Factors'!AW$6</f>
        <v>776925312.32349634</v>
      </c>
      <c r="BC59" s="43">
        <f>BC30*'Inflation Series and Factors'!AX$6</f>
        <v>350413734.87120461</v>
      </c>
      <c r="BD59" s="43">
        <f>BD30*'Inflation Series and Factors'!AY$6</f>
        <v>267660259.2210741</v>
      </c>
      <c r="BE59" s="43">
        <f>BE30*'Inflation Series and Factors'!AZ$6</f>
        <v>207421046.68814701</v>
      </c>
    </row>
    <row r="60" spans="1:67" ht="13.5" customHeight="1" outlineLevel="3" thickTop="1">
      <c r="H60" s="11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67" ht="13.5" customHeight="1" outlineLevel="3">
      <c r="A61" s="2"/>
      <c r="B61" s="19" t="s">
        <v>16</v>
      </c>
      <c r="C61" s="19"/>
      <c r="D61" s="19"/>
      <c r="E61" s="3"/>
      <c r="F61" s="3"/>
      <c r="G61" s="3"/>
      <c r="H61" s="9"/>
      <c r="I61" s="3"/>
      <c r="J61" s="3"/>
      <c r="K61" s="3"/>
      <c r="L61" s="3"/>
      <c r="M61" s="3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67" ht="13.5" customHeight="1" outlineLevel="3" thickBot="1">
      <c r="A62" s="2"/>
      <c r="B62" s="19"/>
      <c r="C62" s="19"/>
      <c r="D62" s="19"/>
      <c r="E62" s="3" t="s">
        <v>0</v>
      </c>
      <c r="F62" s="3"/>
      <c r="G62" s="3"/>
      <c r="H62" s="14">
        <f>SUM(J62:BE62)</f>
        <v>9295517620.9385719</v>
      </c>
      <c r="I62" s="3"/>
      <c r="J62" s="43">
        <v>0</v>
      </c>
      <c r="K62" s="43">
        <v>0</v>
      </c>
      <c r="L62" s="43">
        <v>0</v>
      </c>
      <c r="M62" s="43">
        <f>M33*'Inflation Series and Factors'!H$6</f>
        <v>0</v>
      </c>
      <c r="N62" s="43">
        <f>N33*'Inflation Series and Factors'!I$6</f>
        <v>0</v>
      </c>
      <c r="O62" s="43">
        <f>O33*'Inflation Series and Factors'!J$6</f>
        <v>0</v>
      </c>
      <c r="P62" s="43">
        <f>P33*'Inflation Series and Factors'!K$6</f>
        <v>0</v>
      </c>
      <c r="Q62" s="43">
        <f>Q33*'Inflation Series and Factors'!L$6</f>
        <v>0</v>
      </c>
      <c r="R62" s="43">
        <f>R33*'Inflation Series and Factors'!M$6</f>
        <v>0</v>
      </c>
      <c r="S62" s="43">
        <f>S33*'Inflation Series and Factors'!N$6</f>
        <v>0</v>
      </c>
      <c r="T62" s="43">
        <f>T33*'Inflation Series and Factors'!O$6</f>
        <v>0</v>
      </c>
      <c r="U62" s="43">
        <f>U33*'Inflation Series and Factors'!P$6</f>
        <v>0</v>
      </c>
      <c r="V62" s="43">
        <f>V33*'Inflation Series and Factors'!Q$6</f>
        <v>0</v>
      </c>
      <c r="W62" s="43">
        <f>W33*'Inflation Series and Factors'!R$6</f>
        <v>0</v>
      </c>
      <c r="X62" s="43">
        <f>X33*'Inflation Series and Factors'!S$6</f>
        <v>0</v>
      </c>
      <c r="Y62" s="43">
        <f>Y33*'Inflation Series and Factors'!T$6</f>
        <v>0</v>
      </c>
      <c r="Z62" s="43">
        <f>Z33*'Inflation Series and Factors'!U$6</f>
        <v>0</v>
      </c>
      <c r="AA62" s="43">
        <f>AA33*'Inflation Series and Factors'!V$6</f>
        <v>0</v>
      </c>
      <c r="AB62" s="43">
        <f>AB33*'Inflation Series and Factors'!W$6</f>
        <v>0</v>
      </c>
      <c r="AC62" s="43">
        <f>AC33*'Inflation Series and Factors'!X$6</f>
        <v>0</v>
      </c>
      <c r="AD62" s="43">
        <f>AD33*'Inflation Series and Factors'!Y$6</f>
        <v>0</v>
      </c>
      <c r="AE62" s="43">
        <f>AE33*'Inflation Series and Factors'!Z$6</f>
        <v>0</v>
      </c>
      <c r="AF62" s="43">
        <f>AF33*'Inflation Series and Factors'!AA$6</f>
        <v>0</v>
      </c>
      <c r="AG62" s="43">
        <f>AG33*'Inflation Series and Factors'!AB$6</f>
        <v>0</v>
      </c>
      <c r="AH62" s="43">
        <f>AH33*'Inflation Series and Factors'!AC$6</f>
        <v>0</v>
      </c>
      <c r="AI62" s="43">
        <f>AI33*'Inflation Series and Factors'!AD$6</f>
        <v>84088202.549778</v>
      </c>
      <c r="AJ62" s="43">
        <f>AJ33*'Inflation Series and Factors'!AE$6</f>
        <v>86612500.80738166</v>
      </c>
      <c r="AK62" s="43">
        <f>AK33*'Inflation Series and Factors'!AF$6</f>
        <v>10363361.892830988</v>
      </c>
      <c r="AL62" s="43">
        <f>AL33*'Inflation Series and Factors'!AG$6</f>
        <v>10674176.987566479</v>
      </c>
      <c r="AM62" s="43">
        <f>AM33*'Inflation Series and Factors'!AH$6</f>
        <v>10994168.173906369</v>
      </c>
      <c r="AN62" s="43">
        <f>AN33*'Inflation Series and Factors'!AI$6</f>
        <v>93537988.189147457</v>
      </c>
      <c r="AO62" s="43">
        <f>AO33*'Inflation Series and Factors'!AJ$6</f>
        <v>109375664.82753868</v>
      </c>
      <c r="AP62" s="43">
        <f>AP33*'Inflation Series and Factors'!AK$6</f>
        <v>112660127.07561822</v>
      </c>
      <c r="AQ62" s="43">
        <f>AQ33*'Inflation Series and Factors'!AL$6</f>
        <v>31773700.809283566</v>
      </c>
      <c r="AR62" s="43">
        <f>AR33*'Inflation Series and Factors'!AM$6</f>
        <v>40894002.670571059</v>
      </c>
      <c r="AS62" s="43">
        <f>AS33*'Inflation Series and Factors'!AN$6</f>
        <v>231482729.08434597</v>
      </c>
      <c r="AT62" s="43">
        <f>AT33*'Inflation Series and Factors'!AO$6</f>
        <v>241643217.47486645</v>
      </c>
      <c r="AU62" s="43">
        <f>AU33*'Inflation Series and Factors'!AP$6</f>
        <v>118938871.02425879</v>
      </c>
      <c r="AV62" s="43">
        <f>AV33*'Inflation Series and Factors'!AQ$6</f>
        <v>114747804.44141129</v>
      </c>
      <c r="AW62" s="43">
        <f>AW33*'Inflation Series and Factors'!AR$6</f>
        <v>116715624.19539249</v>
      </c>
      <c r="AX62" s="43">
        <f>AX33*'Inflation Series and Factors'!AS$6</f>
        <v>141149490.61348411</v>
      </c>
      <c r="AY62" s="43">
        <f>AY33*'Inflation Series and Factors'!AT$6</f>
        <v>153307092.27999783</v>
      </c>
      <c r="AZ62" s="43">
        <f>AZ33*'Inflation Series and Factors'!AU$6</f>
        <v>157906455.92933783</v>
      </c>
      <c r="BA62" s="43">
        <f>BA33*'Inflation Series and Factors'!AV$6</f>
        <v>162638961.75525597</v>
      </c>
      <c r="BB62" s="43">
        <f>BB33*'Inflation Series and Factors'!AW$6</f>
        <v>925072862.40711594</v>
      </c>
      <c r="BC62" s="43">
        <f>BC33*'Inflation Series and Factors'!AX$6</f>
        <v>1665285903.2458968</v>
      </c>
      <c r="BD62" s="43">
        <f>BD33*'Inflation Series and Factors'!AY$6</f>
        <v>2208082176.2848759</v>
      </c>
      <c r="BE62" s="43">
        <f>BE33*'Inflation Series and Factors'!AZ$6</f>
        <v>2467572538.2187109</v>
      </c>
    </row>
    <row r="63" spans="1:67" ht="13.5" customHeight="1" outlineLevel="3" thickTop="1"/>
  </sheetData>
  <pageMargins left="0.25" right="0.25" top="0.5" bottom="0.5" header="0.3" footer="0.3"/>
  <pageSetup paperSize="9" scale="55" orientation="landscape" r:id="rId1"/>
  <headerFooter>
    <oddFooter>&amp;L&amp;P&amp;C&amp;A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BH192"/>
  <sheetViews>
    <sheetView showGridLines="0" zoomScale="80" zoomScaleNormal="80" workbookViewId="0">
      <pane xSplit="9" ySplit="3" topLeftCell="J166" activePane="bottomRight" state="frozen"/>
      <selection activeCell="K35" sqref="K35"/>
      <selection pane="topRight" activeCell="K35" sqref="K35"/>
      <selection pane="bottomLeft" activeCell="K35" sqref="K35"/>
      <selection pane="bottomRight" activeCell="H25" sqref="H25"/>
    </sheetView>
  </sheetViews>
  <sheetFormatPr defaultColWidth="0" defaultRowHeight="13.5" customHeight="1" outlineLevelRow="2"/>
  <cols>
    <col min="1" max="1" width="1.33203125" style="4" customWidth="1"/>
    <col min="2" max="2" width="1.33203125" style="20" customWidth="1"/>
    <col min="3" max="4" width="1.33203125" style="2" customWidth="1"/>
    <col min="5" max="5" width="62.109375" style="2" customWidth="1"/>
    <col min="6" max="6" width="4.6640625" style="2" customWidth="1"/>
    <col min="7" max="7" width="4.6640625" style="41" customWidth="1"/>
    <col min="8" max="8" width="21.33203125" style="13" customWidth="1"/>
    <col min="9" max="9" width="1.6640625" style="2" customWidth="1"/>
    <col min="10" max="57" width="21.33203125" style="4" customWidth="1"/>
    <col min="58" max="60" width="0" style="4" hidden="1" customWidth="1"/>
    <col min="61" max="16384" width="21.33203125" style="4" hidden="1"/>
  </cols>
  <sheetData>
    <row r="1" spans="1:57" s="12" customFormat="1" ht="13.5" customHeight="1">
      <c r="A1" s="5" t="s">
        <v>61</v>
      </c>
      <c r="B1" s="18"/>
      <c r="C1" s="8"/>
      <c r="D1" s="8"/>
      <c r="E1" s="1"/>
      <c r="F1" s="1"/>
      <c r="G1" s="38"/>
      <c r="H1" s="1"/>
      <c r="I1" s="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s="23" customFormat="1" ht="13.5" customHeight="1">
      <c r="A2" s="24"/>
      <c r="B2" s="18"/>
      <c r="C2" s="18"/>
      <c r="D2" s="18"/>
      <c r="E2" s="1"/>
      <c r="F2" s="1"/>
      <c r="G2" s="38"/>
      <c r="H2" s="1"/>
      <c r="I2" s="1"/>
      <c r="J2" s="22">
        <f>Capex!J2</f>
        <v>2013</v>
      </c>
      <c r="K2" s="22">
        <f>Capex!K2</f>
        <v>2014</v>
      </c>
      <c r="L2" s="22">
        <f>Capex!L2</f>
        <v>2015</v>
      </c>
      <c r="M2" s="22">
        <f>Capex!M2</f>
        <v>2016</v>
      </c>
      <c r="N2" s="22">
        <f>Capex!N2</f>
        <v>2017</v>
      </c>
      <c r="O2" s="22">
        <f>Capex!O2</f>
        <v>2018</v>
      </c>
      <c r="P2" s="22">
        <f>Capex!P2</f>
        <v>2019</v>
      </c>
      <c r="Q2" s="22">
        <f>Capex!Q2</f>
        <v>2020</v>
      </c>
      <c r="R2" s="22">
        <f>Capex!R2</f>
        <v>2021</v>
      </c>
      <c r="S2" s="22">
        <f>Capex!S2</f>
        <v>2022</v>
      </c>
      <c r="T2" s="22">
        <f>Capex!T2</f>
        <v>2023</v>
      </c>
      <c r="U2" s="22">
        <f>Capex!U2</f>
        <v>2024</v>
      </c>
      <c r="V2" s="22">
        <f>Capex!V2</f>
        <v>2025</v>
      </c>
      <c r="W2" s="22">
        <f>Capex!W2</f>
        <v>2026</v>
      </c>
      <c r="X2" s="22">
        <f>Capex!X2</f>
        <v>2027</v>
      </c>
      <c r="Y2" s="22">
        <f>Capex!Y2</f>
        <v>2028</v>
      </c>
      <c r="Z2" s="22">
        <f>Capex!Z2</f>
        <v>2029</v>
      </c>
      <c r="AA2" s="22">
        <f>Capex!AA2</f>
        <v>2030</v>
      </c>
      <c r="AB2" s="22">
        <f>Capex!AB2</f>
        <v>2031</v>
      </c>
      <c r="AC2" s="22">
        <f>Capex!AC2</f>
        <v>2032</v>
      </c>
      <c r="AD2" s="22">
        <f>Capex!AD2</f>
        <v>2033</v>
      </c>
      <c r="AE2" s="22">
        <f>Capex!AE2</f>
        <v>2034</v>
      </c>
      <c r="AF2" s="22">
        <f>Capex!AF2</f>
        <v>2035</v>
      </c>
      <c r="AG2" s="22">
        <f>Capex!AG2</f>
        <v>2036</v>
      </c>
      <c r="AH2" s="22">
        <f>Capex!AH2</f>
        <v>2037</v>
      </c>
      <c r="AI2" s="22">
        <f>Capex!AI2</f>
        <v>2038</v>
      </c>
      <c r="AJ2" s="22">
        <f>Capex!AJ2</f>
        <v>2039</v>
      </c>
      <c r="AK2" s="22">
        <f>Capex!AK2</f>
        <v>2040</v>
      </c>
      <c r="AL2" s="22">
        <f>Capex!AL2</f>
        <v>2041</v>
      </c>
      <c r="AM2" s="22">
        <f>Capex!AM2</f>
        <v>2042</v>
      </c>
      <c r="AN2" s="22">
        <f>Capex!AN2</f>
        <v>2043</v>
      </c>
      <c r="AO2" s="22">
        <f>Capex!AO2</f>
        <v>2044</v>
      </c>
      <c r="AP2" s="22">
        <f>Capex!AP2</f>
        <v>2045</v>
      </c>
      <c r="AQ2" s="22">
        <f>Capex!AQ2</f>
        <v>2046</v>
      </c>
      <c r="AR2" s="22">
        <f>Capex!AR2</f>
        <v>2047</v>
      </c>
      <c r="AS2" s="22">
        <f>Capex!AS2</f>
        <v>2048</v>
      </c>
      <c r="AT2" s="22">
        <f>Capex!AT2</f>
        <v>2049</v>
      </c>
      <c r="AU2" s="22">
        <f>Capex!AU2</f>
        <v>2050</v>
      </c>
      <c r="AV2" s="22">
        <f>Capex!AV2</f>
        <v>2051</v>
      </c>
      <c r="AW2" s="22">
        <f>Capex!AW2</f>
        <v>2052</v>
      </c>
      <c r="AX2" s="22">
        <f>Capex!AX2</f>
        <v>2053</v>
      </c>
      <c r="AY2" s="22">
        <f>Capex!AY2</f>
        <v>2054</v>
      </c>
      <c r="AZ2" s="22">
        <f>Capex!AZ2</f>
        <v>2055</v>
      </c>
      <c r="BA2" s="22">
        <f>Capex!BA2</f>
        <v>2056</v>
      </c>
      <c r="BB2" s="22">
        <f>Capex!BB2</f>
        <v>2057</v>
      </c>
      <c r="BC2" s="22">
        <f>Capex!BC2</f>
        <v>2058</v>
      </c>
      <c r="BD2" s="22">
        <f>Capex!BD2</f>
        <v>2059</v>
      </c>
      <c r="BE2" s="22">
        <f>Capex!BE2</f>
        <v>2060</v>
      </c>
    </row>
    <row r="3" spans="1:57" s="23" customFormat="1" ht="13.5" customHeight="1">
      <c r="A3" s="24"/>
      <c r="B3" s="18"/>
      <c r="C3" s="18"/>
      <c r="D3" s="18"/>
      <c r="E3" s="1" t="s">
        <v>3</v>
      </c>
      <c r="F3" s="1"/>
      <c r="G3" s="38"/>
      <c r="H3" s="1"/>
      <c r="I3" s="1"/>
      <c r="J3" s="22">
        <f>Capex!J3</f>
        <v>1</v>
      </c>
      <c r="K3" s="22">
        <f>Capex!K3</f>
        <v>2</v>
      </c>
      <c r="L3" s="22">
        <f>Capex!L3</f>
        <v>3</v>
      </c>
      <c r="M3" s="22">
        <f>Capex!M3</f>
        <v>4</v>
      </c>
      <c r="N3" s="22">
        <f>Capex!N3</f>
        <v>5</v>
      </c>
      <c r="O3" s="22">
        <f>Capex!O3</f>
        <v>6</v>
      </c>
      <c r="P3" s="22">
        <f>Capex!P3</f>
        <v>7</v>
      </c>
      <c r="Q3" s="22">
        <f>Capex!Q3</f>
        <v>8</v>
      </c>
      <c r="R3" s="22">
        <f>Capex!R3</f>
        <v>9</v>
      </c>
      <c r="S3" s="22">
        <f>Capex!S3</f>
        <v>10</v>
      </c>
      <c r="T3" s="22">
        <f>Capex!T3</f>
        <v>11</v>
      </c>
      <c r="U3" s="22">
        <f>Capex!U3</f>
        <v>12</v>
      </c>
      <c r="V3" s="22">
        <f>Capex!V3</f>
        <v>13</v>
      </c>
      <c r="W3" s="22">
        <f>Capex!W3</f>
        <v>14</v>
      </c>
      <c r="X3" s="22">
        <f>Capex!X3</f>
        <v>15</v>
      </c>
      <c r="Y3" s="22">
        <f>Capex!Y3</f>
        <v>16</v>
      </c>
      <c r="Z3" s="22">
        <f>Capex!Z3</f>
        <v>17</v>
      </c>
      <c r="AA3" s="22">
        <f>Capex!AA3</f>
        <v>18</v>
      </c>
      <c r="AB3" s="22">
        <f>Capex!AB3</f>
        <v>19</v>
      </c>
      <c r="AC3" s="22">
        <f>Capex!AC3</f>
        <v>20</v>
      </c>
      <c r="AD3" s="22">
        <f>Capex!AD3</f>
        <v>21</v>
      </c>
      <c r="AE3" s="22">
        <f>Capex!AE3</f>
        <v>22</v>
      </c>
      <c r="AF3" s="22">
        <f>Capex!AF3</f>
        <v>23</v>
      </c>
      <c r="AG3" s="22">
        <f>Capex!AG3</f>
        <v>24</v>
      </c>
      <c r="AH3" s="22">
        <f>Capex!AH3</f>
        <v>25</v>
      </c>
      <c r="AI3" s="22">
        <f>Capex!AI3</f>
        <v>26</v>
      </c>
      <c r="AJ3" s="22">
        <f>Capex!AJ3</f>
        <v>27</v>
      </c>
      <c r="AK3" s="22">
        <f>Capex!AK3</f>
        <v>28</v>
      </c>
      <c r="AL3" s="22">
        <f>Capex!AL3</f>
        <v>29</v>
      </c>
      <c r="AM3" s="22">
        <f>Capex!AM3</f>
        <v>30</v>
      </c>
      <c r="AN3" s="22">
        <f>Capex!AN3</f>
        <v>31</v>
      </c>
      <c r="AO3" s="22">
        <f>Capex!AO3</f>
        <v>32</v>
      </c>
      <c r="AP3" s="22">
        <f>Capex!AP3</f>
        <v>33</v>
      </c>
      <c r="AQ3" s="22">
        <f>Capex!AQ3</f>
        <v>34</v>
      </c>
      <c r="AR3" s="22">
        <f>Capex!AR3</f>
        <v>35</v>
      </c>
      <c r="AS3" s="22">
        <f>Capex!AS3</f>
        <v>36</v>
      </c>
      <c r="AT3" s="22">
        <f>Capex!AT3</f>
        <v>37</v>
      </c>
      <c r="AU3" s="22">
        <f>Capex!AU3</f>
        <v>38</v>
      </c>
      <c r="AV3" s="22">
        <f>Capex!AV3</f>
        <v>39</v>
      </c>
      <c r="AW3" s="22">
        <f>Capex!AW3</f>
        <v>40</v>
      </c>
      <c r="AX3" s="22">
        <f>Capex!AX3</f>
        <v>41</v>
      </c>
      <c r="AY3" s="22">
        <f>Capex!AY3</f>
        <v>42</v>
      </c>
      <c r="AZ3" s="22">
        <f>Capex!AZ3</f>
        <v>43</v>
      </c>
      <c r="BA3" s="22">
        <f>Capex!BA3</f>
        <v>44</v>
      </c>
      <c r="BB3" s="22">
        <f>Capex!BB3</f>
        <v>45</v>
      </c>
      <c r="BC3" s="22">
        <f>Capex!BC3</f>
        <v>46</v>
      </c>
      <c r="BD3" s="22">
        <f>Capex!BD3</f>
        <v>47</v>
      </c>
      <c r="BE3" s="22">
        <f>Capex!BE3</f>
        <v>48</v>
      </c>
    </row>
    <row r="4" spans="1:57" s="2" customFormat="1" ht="13.5" customHeight="1">
      <c r="B4" s="19"/>
      <c r="C4" s="3"/>
      <c r="D4" s="3"/>
      <c r="E4" s="3"/>
      <c r="F4" s="3"/>
      <c r="G4" s="39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37" customFormat="1" ht="13.5" customHeight="1">
      <c r="A5" s="35" t="s">
        <v>54</v>
      </c>
      <c r="B5" s="36"/>
      <c r="C5" s="36"/>
      <c r="D5" s="36"/>
      <c r="G5" s="40"/>
    </row>
    <row r="6" spans="1:57" s="79" customFormat="1" ht="13.5" customHeight="1" outlineLevel="1">
      <c r="A6" s="78"/>
      <c r="G6" s="80"/>
    </row>
    <row r="7" spans="1:57" s="37" customFormat="1" ht="13.5" customHeight="1" outlineLevel="1">
      <c r="A7" s="35" t="s">
        <v>55</v>
      </c>
      <c r="B7" s="36"/>
      <c r="C7" s="36"/>
      <c r="D7" s="36"/>
      <c r="G7" s="40"/>
    </row>
    <row r="8" spans="1:57" customFormat="1" ht="13.5" customHeight="1" outlineLevel="2">
      <c r="A8" s="2"/>
      <c r="B8" s="20"/>
      <c r="C8" s="20"/>
      <c r="D8" s="20"/>
      <c r="E8" s="2"/>
      <c r="F8" s="2"/>
      <c r="G8" s="41"/>
      <c r="H8" s="2"/>
      <c r="I8" s="11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customFormat="1" ht="13.5" customHeight="1" outlineLevel="2">
      <c r="A9" s="2"/>
      <c r="B9" s="19" t="s">
        <v>7</v>
      </c>
      <c r="C9" s="19"/>
      <c r="D9" s="19"/>
      <c r="E9" s="3"/>
      <c r="F9" s="3"/>
      <c r="G9" s="39"/>
      <c r="H9" s="3"/>
      <c r="I9" s="9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2" customFormat="1" ht="13.5" customHeight="1" outlineLevel="2">
      <c r="E10" s="3" t="s">
        <v>5</v>
      </c>
      <c r="F10" s="3"/>
      <c r="G10" s="39" t="s">
        <v>4</v>
      </c>
      <c r="H10" s="34">
        <f>SUM(J10:BE10)</f>
        <v>435799229.95831609</v>
      </c>
      <c r="I10" s="3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>
        <v>4222912.4000000004</v>
      </c>
      <c r="W10" s="16">
        <v>5812334.9665723071</v>
      </c>
      <c r="X10" s="16">
        <v>7404945.2114548655</v>
      </c>
      <c r="Y10" s="16">
        <v>9000747.9337184727</v>
      </c>
      <c r="Z10" s="16">
        <v>10599747.938857602</v>
      </c>
      <c r="AA10" s="16">
        <v>10740232.683586854</v>
      </c>
      <c r="AB10" s="16">
        <v>10882579.355940754</v>
      </c>
      <c r="AC10" s="16">
        <v>11026812.63315017</v>
      </c>
      <c r="AD10" s="16">
        <v>11172957.519507945</v>
      </c>
      <c r="AE10" s="16">
        <v>11321039.350703644</v>
      </c>
      <c r="AF10" s="16">
        <v>11471083.798215745</v>
      </c>
      <c r="AG10" s="16">
        <v>11623116.873762058</v>
      </c>
      <c r="AH10" s="16">
        <v>11777164.933809109</v>
      </c>
      <c r="AI10" s="16">
        <v>11933254.684141304</v>
      </c>
      <c r="AJ10" s="16">
        <v>12091413.184490647</v>
      </c>
      <c r="AK10" s="16">
        <v>12251667.853227815</v>
      </c>
      <c r="AL10" s="16">
        <v>12374184.531760093</v>
      </c>
      <c r="AM10" s="16">
        <v>12497926.377077693</v>
      </c>
      <c r="AN10" s="16">
        <v>12622905.640848471</v>
      </c>
      <c r="AO10" s="16">
        <v>12749134.697256956</v>
      </c>
      <c r="AP10" s="16">
        <v>12876626.044229526</v>
      </c>
      <c r="AQ10" s="16">
        <v>13005392.304671822</v>
      </c>
      <c r="AR10" s="16">
        <v>13135446.22771854</v>
      </c>
      <c r="AS10" s="16">
        <v>13266800.689995725</v>
      </c>
      <c r="AT10" s="16">
        <v>13399468.696895681</v>
      </c>
      <c r="AU10" s="16">
        <v>13533463.383864637</v>
      </c>
      <c r="AV10" s="16">
        <v>13668798.017703284</v>
      </c>
      <c r="AW10" s="16">
        <v>13805485.997880317</v>
      </c>
      <c r="AX10" s="16">
        <v>13943540.85785912</v>
      </c>
      <c r="AY10" s="16">
        <v>14082976.266437711</v>
      </c>
      <c r="AZ10" s="16">
        <v>14223806.029102089</v>
      </c>
      <c r="BA10" s="16">
        <v>14366044.089393109</v>
      </c>
      <c r="BB10" s="16">
        <v>14509704.53028704</v>
      </c>
      <c r="BC10" s="16">
        <v>14654801.57558991</v>
      </c>
      <c r="BD10" s="16">
        <v>14801349.591345809</v>
      </c>
      <c r="BE10" s="16">
        <v>14949363.087259268</v>
      </c>
    </row>
    <row r="11" spans="1:57" s="2" customFormat="1" ht="13.5" customHeight="1" outlineLevel="2">
      <c r="G11" s="41"/>
      <c r="H11" s="3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2" customFormat="1" ht="13.5" customHeight="1" outlineLevel="2">
      <c r="E12" s="3" t="s">
        <v>39</v>
      </c>
      <c r="F12" s="3"/>
      <c r="G12" s="39"/>
      <c r="H12" s="57">
        <f t="shared" ref="H12" si="0">SUM(J12:BE12)</f>
        <v>26173792546.556881</v>
      </c>
      <c r="I12" s="3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56">
        <v>260786782.88056332</v>
      </c>
      <c r="W12" s="56">
        <v>358770147.86941254</v>
      </c>
      <c r="X12" s="56">
        <v>456856359.50363284</v>
      </c>
      <c r="Y12" s="56">
        <v>555045498.78444242</v>
      </c>
      <c r="Z12" s="56">
        <v>653337646.76977336</v>
      </c>
      <c r="AA12" s="56">
        <v>662538293.79751658</v>
      </c>
      <c r="AB12" s="56">
        <v>671868509.21328652</v>
      </c>
      <c r="AC12" s="56">
        <v>681330117.66779792</v>
      </c>
      <c r="AD12" s="56">
        <v>690924969.50746417</v>
      </c>
      <c r="AE12" s="56">
        <v>700654941.13625741</v>
      </c>
      <c r="AF12" s="56">
        <v>710521935.38266504</v>
      </c>
      <c r="AG12" s="56">
        <v>720527881.87181401</v>
      </c>
      <c r="AH12" s="56">
        <v>730674737.40283477</v>
      </c>
      <c r="AI12" s="56">
        <v>740964486.33154058</v>
      </c>
      <c r="AJ12" s="56">
        <v>751399140.95849478</v>
      </c>
      <c r="AK12" s="56">
        <v>761980741.92254376</v>
      </c>
      <c r="AL12" s="56">
        <v>765790645.63215637</v>
      </c>
      <c r="AM12" s="56">
        <v>769619598.86031711</v>
      </c>
      <c r="AN12" s="56">
        <v>773467696.85461867</v>
      </c>
      <c r="AO12" s="56">
        <v>777335035.33889163</v>
      </c>
      <c r="AP12" s="56">
        <v>781221710.51558602</v>
      </c>
      <c r="AQ12" s="56">
        <v>785127819.06816387</v>
      </c>
      <c r="AR12" s="56">
        <v>789053458.1635046</v>
      </c>
      <c r="AS12" s="56">
        <v>792998725.45432198</v>
      </c>
      <c r="AT12" s="56">
        <v>796963719.08159351</v>
      </c>
      <c r="AU12" s="56">
        <v>800948537.67700136</v>
      </c>
      <c r="AV12" s="56">
        <v>804953280.36538625</v>
      </c>
      <c r="AW12" s="56">
        <v>808978046.76721311</v>
      </c>
      <c r="AX12" s="56">
        <v>813022937.00104904</v>
      </c>
      <c r="AY12" s="56">
        <v>817088051.68605423</v>
      </c>
      <c r="AZ12" s="56">
        <v>821173491.94448447</v>
      </c>
      <c r="BA12" s="56">
        <v>825279359.40420675</v>
      </c>
      <c r="BB12" s="56">
        <v>829405756.20122766</v>
      </c>
      <c r="BC12" s="56">
        <v>833552784.98223376</v>
      </c>
      <c r="BD12" s="56">
        <v>837720548.90714478</v>
      </c>
      <c r="BE12" s="56">
        <v>841909151.65168047</v>
      </c>
    </row>
    <row r="13" spans="1:57" s="2" customFormat="1" ht="13.5" customHeight="1" outlineLevel="2">
      <c r="G13" s="41"/>
      <c r="H13" s="3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2" customFormat="1" ht="13.5" customHeight="1" outlineLevel="2">
      <c r="E14" s="3" t="s">
        <v>2</v>
      </c>
      <c r="F14" s="3"/>
      <c r="G14" s="39"/>
      <c r="H14" s="57">
        <f t="shared" ref="H14" si="1">SUM(J14:BE14)</f>
        <v>261737925.46556884</v>
      </c>
      <c r="I14" s="3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2607867.8288056334</v>
      </c>
      <c r="W14" s="16">
        <v>3587701.4786941255</v>
      </c>
      <c r="X14" s="16">
        <v>4568563.5950363288</v>
      </c>
      <c r="Y14" s="16">
        <v>5550454.9878444243</v>
      </c>
      <c r="Z14" s="16">
        <v>6533376.467697734</v>
      </c>
      <c r="AA14" s="16">
        <v>6625382.9379751664</v>
      </c>
      <c r="AB14" s="16">
        <v>6718685.0921328655</v>
      </c>
      <c r="AC14" s="16">
        <v>6813301.1766779795</v>
      </c>
      <c r="AD14" s="16">
        <v>6909249.6950746421</v>
      </c>
      <c r="AE14" s="16">
        <v>7006549.4113625744</v>
      </c>
      <c r="AF14" s="16">
        <v>7105219.3538266504</v>
      </c>
      <c r="AG14" s="16">
        <v>7205278.81871814</v>
      </c>
      <c r="AH14" s="16">
        <v>7306747.3740283474</v>
      </c>
      <c r="AI14" s="16">
        <v>7409644.8633154063</v>
      </c>
      <c r="AJ14" s="16">
        <v>7513991.4095849479</v>
      </c>
      <c r="AK14" s="16">
        <v>7619807.4192254376</v>
      </c>
      <c r="AL14" s="16">
        <v>7657906.4563215636</v>
      </c>
      <c r="AM14" s="16">
        <v>7696195.988603171</v>
      </c>
      <c r="AN14" s="16">
        <v>7734676.9685461866</v>
      </c>
      <c r="AO14" s="16">
        <v>7773350.3533889167</v>
      </c>
      <c r="AP14" s="16">
        <v>7812217.1051558601</v>
      </c>
      <c r="AQ14" s="16">
        <v>7851278.1906816391</v>
      </c>
      <c r="AR14" s="16">
        <v>7890534.5816350458</v>
      </c>
      <c r="AS14" s="16">
        <v>7929987.2545432197</v>
      </c>
      <c r="AT14" s="16">
        <v>7969637.1908159349</v>
      </c>
      <c r="AU14" s="16">
        <v>8009485.3767700139</v>
      </c>
      <c r="AV14" s="16">
        <v>8049532.8036538623</v>
      </c>
      <c r="AW14" s="16">
        <v>8089780.467672131</v>
      </c>
      <c r="AX14" s="16">
        <v>8130229.3700104905</v>
      </c>
      <c r="AY14" s="16">
        <v>8170880.5168605428</v>
      </c>
      <c r="AZ14" s="16">
        <v>8211734.9194448451</v>
      </c>
      <c r="BA14" s="16">
        <v>8252793.5940420674</v>
      </c>
      <c r="BB14" s="16">
        <v>8294057.5620122766</v>
      </c>
      <c r="BC14" s="16">
        <v>8335527.8498223377</v>
      </c>
      <c r="BD14" s="16">
        <v>8377205.4890714483</v>
      </c>
      <c r="BE14" s="16">
        <v>8419091.5165168047</v>
      </c>
    </row>
    <row r="15" spans="1:57" s="2" customFormat="1" ht="13.5" customHeight="1" outlineLevel="2">
      <c r="G15" s="41"/>
      <c r="H15" s="3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2" customFormat="1" ht="13.5" customHeight="1" outlineLevel="2" thickBot="1">
      <c r="E16" s="3" t="s">
        <v>0</v>
      </c>
      <c r="F16" s="10"/>
      <c r="G16" s="42"/>
      <c r="H16" s="14">
        <f>SUM(J16:BE16)</f>
        <v>26435530472.022453</v>
      </c>
      <c r="I16" s="10"/>
      <c r="J16" s="33">
        <f>SUM(J14, J12)</f>
        <v>0</v>
      </c>
      <c r="K16" s="33">
        <f t="shared" ref="K16:BE16" si="2">SUM(K14, K12)</f>
        <v>0</v>
      </c>
      <c r="L16" s="33">
        <f t="shared" si="2"/>
        <v>0</v>
      </c>
      <c r="M16" s="33">
        <f t="shared" si="2"/>
        <v>0</v>
      </c>
      <c r="N16" s="33">
        <f t="shared" si="2"/>
        <v>0</v>
      </c>
      <c r="O16" s="33">
        <f t="shared" si="2"/>
        <v>0</v>
      </c>
      <c r="P16" s="33">
        <f t="shared" si="2"/>
        <v>0</v>
      </c>
      <c r="Q16" s="33">
        <f t="shared" si="2"/>
        <v>0</v>
      </c>
      <c r="R16" s="33">
        <f t="shared" si="2"/>
        <v>0</v>
      </c>
      <c r="S16" s="33">
        <f t="shared" si="2"/>
        <v>0</v>
      </c>
      <c r="T16" s="33">
        <f t="shared" si="2"/>
        <v>0</v>
      </c>
      <c r="U16" s="33">
        <f t="shared" si="2"/>
        <v>0</v>
      </c>
      <c r="V16" s="33">
        <f t="shared" si="2"/>
        <v>263394650.70936894</v>
      </c>
      <c r="W16" s="33">
        <f t="shared" si="2"/>
        <v>362357849.34810668</v>
      </c>
      <c r="X16" s="33">
        <f t="shared" si="2"/>
        <v>461424923.09866917</v>
      </c>
      <c r="Y16" s="33">
        <f t="shared" si="2"/>
        <v>560595953.77228689</v>
      </c>
      <c r="Z16" s="33">
        <f t="shared" si="2"/>
        <v>659871023.2374711</v>
      </c>
      <c r="AA16" s="33">
        <f t="shared" si="2"/>
        <v>669163676.73549175</v>
      </c>
      <c r="AB16" s="33">
        <f t="shared" si="2"/>
        <v>678587194.30541933</v>
      </c>
      <c r="AC16" s="33">
        <f t="shared" si="2"/>
        <v>688143418.84447587</v>
      </c>
      <c r="AD16" s="33">
        <f t="shared" si="2"/>
        <v>697834219.20253885</v>
      </c>
      <c r="AE16" s="33">
        <f t="shared" si="2"/>
        <v>707661490.54761994</v>
      </c>
      <c r="AF16" s="33">
        <f t="shared" si="2"/>
        <v>717627154.73649168</v>
      </c>
      <c r="AG16" s="33">
        <f t="shared" si="2"/>
        <v>727733160.69053221</v>
      </c>
      <c r="AH16" s="33">
        <f t="shared" si="2"/>
        <v>737981484.7768631</v>
      </c>
      <c r="AI16" s="33">
        <f t="shared" si="2"/>
        <v>748374131.19485605</v>
      </c>
      <c r="AJ16" s="33">
        <f t="shared" si="2"/>
        <v>758913132.36807978</v>
      </c>
      <c r="AK16" s="33">
        <f t="shared" si="2"/>
        <v>769600549.34176922</v>
      </c>
      <c r="AL16" s="33">
        <f t="shared" si="2"/>
        <v>773448552.08847797</v>
      </c>
      <c r="AM16" s="33">
        <f t="shared" si="2"/>
        <v>777315794.84892023</v>
      </c>
      <c r="AN16" s="33">
        <f t="shared" si="2"/>
        <v>781202373.82316482</v>
      </c>
      <c r="AO16" s="33">
        <f t="shared" si="2"/>
        <v>785108385.69228053</v>
      </c>
      <c r="AP16" s="33">
        <f t="shared" si="2"/>
        <v>789033927.62074184</v>
      </c>
      <c r="AQ16" s="33">
        <f t="shared" si="2"/>
        <v>792979097.25884557</v>
      </c>
      <c r="AR16" s="33">
        <f t="shared" si="2"/>
        <v>796943992.7451396</v>
      </c>
      <c r="AS16" s="33">
        <f t="shared" si="2"/>
        <v>800928712.70886517</v>
      </c>
      <c r="AT16" s="33">
        <f t="shared" si="2"/>
        <v>804933356.27240944</v>
      </c>
      <c r="AU16" s="33">
        <f t="shared" si="2"/>
        <v>808958023.05377138</v>
      </c>
      <c r="AV16" s="33">
        <f t="shared" si="2"/>
        <v>813002813.16904008</v>
      </c>
      <c r="AW16" s="33">
        <f t="shared" si="2"/>
        <v>817067827.23488522</v>
      </c>
      <c r="AX16" s="33">
        <f t="shared" si="2"/>
        <v>821153166.37105954</v>
      </c>
      <c r="AY16" s="33">
        <f t="shared" si="2"/>
        <v>825258932.20291471</v>
      </c>
      <c r="AZ16" s="33">
        <f t="shared" si="2"/>
        <v>829385226.86392927</v>
      </c>
      <c r="BA16" s="33">
        <f t="shared" si="2"/>
        <v>833532152.99824882</v>
      </c>
      <c r="BB16" s="33">
        <f t="shared" si="2"/>
        <v>837699813.76323998</v>
      </c>
      <c r="BC16" s="33">
        <f t="shared" si="2"/>
        <v>841888312.83205605</v>
      </c>
      <c r="BD16" s="33">
        <f t="shared" si="2"/>
        <v>846097754.39621627</v>
      </c>
      <c r="BE16" s="33">
        <f t="shared" si="2"/>
        <v>850328243.16819727</v>
      </c>
    </row>
    <row r="17" spans="1:60" customFormat="1" ht="13.5" customHeight="1" outlineLevel="2" thickTop="1">
      <c r="A17" s="4"/>
      <c r="B17" s="20"/>
      <c r="C17" s="20"/>
      <c r="D17" s="20"/>
      <c r="E17" s="2"/>
      <c r="F17" s="2"/>
      <c r="G17" s="41"/>
      <c r="H17" s="2"/>
      <c r="I17" s="11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0" customFormat="1" ht="13.5" customHeight="1" outlineLevel="2">
      <c r="A18" s="2"/>
      <c r="B18" s="19" t="s">
        <v>16</v>
      </c>
      <c r="C18" s="19"/>
      <c r="D18" s="19"/>
      <c r="E18" s="3"/>
      <c r="F18" s="3"/>
      <c r="G18" s="39"/>
      <c r="H18" s="3"/>
      <c r="I18" s="9"/>
      <c r="J18" s="3"/>
      <c r="K18" s="3"/>
      <c r="L18" s="3"/>
      <c r="M18" s="3"/>
      <c r="N18" s="3"/>
      <c r="O18" s="2"/>
      <c r="P18" s="3"/>
      <c r="Q18" s="3"/>
      <c r="R18" s="3"/>
      <c r="S18" s="3"/>
      <c r="T18" s="3"/>
      <c r="U18" s="3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</row>
    <row r="19" spans="1:60" s="2" customFormat="1" ht="13.5" customHeight="1" outlineLevel="2">
      <c r="E19" s="3" t="s">
        <v>5</v>
      </c>
      <c r="F19" s="3"/>
      <c r="G19" s="39" t="s">
        <v>4</v>
      </c>
      <c r="H19" s="34">
        <f>SUM(J19:BE19)</f>
        <v>1429221464.3513176</v>
      </c>
      <c r="I19" s="3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>
        <v>0</v>
      </c>
      <c r="W19" s="16">
        <v>0</v>
      </c>
      <c r="X19" s="16">
        <v>0</v>
      </c>
      <c r="Y19" s="16">
        <v>0</v>
      </c>
      <c r="Z19" s="16">
        <v>15409556.82445696</v>
      </c>
      <c r="AA19" s="16">
        <v>21468959.625303667</v>
      </c>
      <c r="AB19" s="16">
        <v>27686273.335117016</v>
      </c>
      <c r="AC19" s="16">
        <v>34064619.346801765</v>
      </c>
      <c r="AD19" s="16">
        <v>40607174.054333508</v>
      </c>
      <c r="AE19" s="16">
        <v>41145365.010769993</v>
      </c>
      <c r="AF19" s="16">
        <v>41690688.93108134</v>
      </c>
      <c r="AG19" s="16">
        <v>42243240.352667406</v>
      </c>
      <c r="AH19" s="16">
        <v>42803115.065888233</v>
      </c>
      <c r="AI19" s="16">
        <v>43370410.130670339</v>
      </c>
      <c r="AJ19" s="16">
        <v>43945223.893332973</v>
      </c>
      <c r="AK19" s="16">
        <v>44527656.003637485</v>
      </c>
      <c r="AL19" s="16">
        <v>44972932.563673869</v>
      </c>
      <c r="AM19" s="16">
        <v>45422661.889310606</v>
      </c>
      <c r="AN19" s="16">
        <v>45876888.508203708</v>
      </c>
      <c r="AO19" s="16">
        <v>46335657.393285751</v>
      </c>
      <c r="AP19" s="16">
        <v>46799013.967218608</v>
      </c>
      <c r="AQ19" s="16">
        <v>47267004.10689079</v>
      </c>
      <c r="AR19" s="16">
        <v>47739674.147959702</v>
      </c>
      <c r="AS19" s="16">
        <v>48217070.8894393</v>
      </c>
      <c r="AT19" s="16">
        <v>48699241.598333687</v>
      </c>
      <c r="AU19" s="16">
        <v>49186234.014317021</v>
      </c>
      <c r="AV19" s="16">
        <v>49678096.354460195</v>
      </c>
      <c r="AW19" s="16">
        <v>50174877.318004802</v>
      </c>
      <c r="AX19" s="16">
        <v>50676626.091184855</v>
      </c>
      <c r="AY19" s="16">
        <v>51183392.352096707</v>
      </c>
      <c r="AZ19" s="16">
        <v>51695226.275617674</v>
      </c>
      <c r="BA19" s="16">
        <v>52212178.53837385</v>
      </c>
      <c r="BB19" s="16">
        <v>52734300.323757589</v>
      </c>
      <c r="BC19" s="16">
        <v>53261643.326995164</v>
      </c>
      <c r="BD19" s="16">
        <v>53794259.760265119</v>
      </c>
      <c r="BE19" s="16">
        <v>54332202.35786777</v>
      </c>
    </row>
    <row r="20" spans="1:60" s="2" customFormat="1" ht="13.5" customHeight="1" outlineLevel="2">
      <c r="G20" s="41"/>
      <c r="H20" s="3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0" s="2" customFormat="1" ht="13.5" customHeight="1" outlineLevel="2">
      <c r="E21" s="3" t="s">
        <v>39</v>
      </c>
      <c r="F21" s="3"/>
      <c r="G21" s="39"/>
      <c r="H21" s="57">
        <f t="shared" ref="H21" si="3">SUM(J21:BE21)</f>
        <v>73457981645.654633</v>
      </c>
      <c r="I21" s="3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>
        <v>0</v>
      </c>
      <c r="W21" s="16">
        <v>0</v>
      </c>
      <c r="X21" s="16">
        <v>0</v>
      </c>
      <c r="Y21" s="16">
        <v>0</v>
      </c>
      <c r="Z21" s="56">
        <v>815219820.16258109</v>
      </c>
      <c r="AA21" s="56">
        <v>1136712744.416976</v>
      </c>
      <c r="AB21" s="56">
        <v>1467098863.7087367</v>
      </c>
      <c r="AC21" s="56">
        <v>1806564897.6882937</v>
      </c>
      <c r="AD21" s="56">
        <v>2155301061.298687</v>
      </c>
      <c r="AE21" s="56">
        <v>2185653153.2094679</v>
      </c>
      <c r="AF21" s="56">
        <v>2216432679.3659334</v>
      </c>
      <c r="AG21" s="56">
        <v>2247645659.1236839</v>
      </c>
      <c r="AH21" s="56">
        <v>2279298196.6060729</v>
      </c>
      <c r="AI21" s="56">
        <v>2311396481.8979564</v>
      </c>
      <c r="AJ21" s="56">
        <v>2343946792.2562456</v>
      </c>
      <c r="AK21" s="56">
        <v>2376955493.3375111</v>
      </c>
      <c r="AL21" s="56">
        <v>2388840270.8041983</v>
      </c>
      <c r="AM21" s="56">
        <v>2400784472.1582189</v>
      </c>
      <c r="AN21" s="56">
        <v>2412788394.5190101</v>
      </c>
      <c r="AO21" s="56">
        <v>2424852336.4916048</v>
      </c>
      <c r="AP21" s="56">
        <v>2436976598.1740627</v>
      </c>
      <c r="AQ21" s="56">
        <v>2449161481.1649327</v>
      </c>
      <c r="AR21" s="56">
        <v>2461407288.5707569</v>
      </c>
      <c r="AS21" s="56">
        <v>2473714325.0136108</v>
      </c>
      <c r="AT21" s="56">
        <v>2486082896.6386786</v>
      </c>
      <c r="AU21" s="56">
        <v>2498513311.1218715</v>
      </c>
      <c r="AV21" s="56">
        <v>2511005877.6774807</v>
      </c>
      <c r="AW21" s="56">
        <v>2523560907.0658684</v>
      </c>
      <c r="AX21" s="56">
        <v>2536178711.6011972</v>
      </c>
      <c r="AY21" s="56">
        <v>2548859605.1592031</v>
      </c>
      <c r="AZ21" s="56">
        <v>2561603903.1849985</v>
      </c>
      <c r="BA21" s="56">
        <v>2574411922.7009234</v>
      </c>
      <c r="BB21" s="56">
        <v>2587283982.3144279</v>
      </c>
      <c r="BC21" s="56">
        <v>2600220402.2259998</v>
      </c>
      <c r="BD21" s="56">
        <v>2613221504.2371292</v>
      </c>
      <c r="BE21" s="56">
        <v>2626287611.7583146</v>
      </c>
    </row>
    <row r="22" spans="1:60" s="2" customFormat="1" ht="13.5" customHeight="1" outlineLevel="2">
      <c r="G22" s="41"/>
      <c r="H22" s="3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0" s="2" customFormat="1" ht="13.5" customHeight="1" outlineLevel="2">
      <c r="E23" s="3" t="s">
        <v>2</v>
      </c>
      <c r="F23" s="3"/>
      <c r="G23" s="39"/>
      <c r="H23" s="57">
        <f t="shared" ref="H23" si="4">SUM(J23:BE23)</f>
        <v>734579816.45654631</v>
      </c>
      <c r="I23" s="3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>
        <v>0</v>
      </c>
      <c r="W23" s="16">
        <v>0</v>
      </c>
      <c r="X23" s="16">
        <v>0</v>
      </c>
      <c r="Y23" s="16">
        <v>0</v>
      </c>
      <c r="Z23" s="16">
        <v>8152198.2016258109</v>
      </c>
      <c r="AA23" s="16">
        <v>11367127.44416976</v>
      </c>
      <c r="AB23" s="16">
        <v>14670988.637087367</v>
      </c>
      <c r="AC23" s="16">
        <v>18065648.976882938</v>
      </c>
      <c r="AD23" s="16">
        <v>21553010.61298687</v>
      </c>
      <c r="AE23" s="16">
        <v>21856531.53209468</v>
      </c>
      <c r="AF23" s="16">
        <v>22164326.793659333</v>
      </c>
      <c r="AG23" s="16">
        <v>22476456.591236841</v>
      </c>
      <c r="AH23" s="16">
        <v>22792981.966060728</v>
      </c>
      <c r="AI23" s="16">
        <v>23113964.818979565</v>
      </c>
      <c r="AJ23" s="16">
        <v>23439467.922562458</v>
      </c>
      <c r="AK23" s="16">
        <v>23769554.933375113</v>
      </c>
      <c r="AL23" s="16">
        <v>23888402.708041985</v>
      </c>
      <c r="AM23" s="16">
        <v>24007844.721582189</v>
      </c>
      <c r="AN23" s="16">
        <v>24127883.945190102</v>
      </c>
      <c r="AO23" s="16">
        <v>24248523.364916049</v>
      </c>
      <c r="AP23" s="16">
        <v>24369765.981740627</v>
      </c>
      <c r="AQ23" s="16">
        <v>24491614.811649326</v>
      </c>
      <c r="AR23" s="16">
        <v>24614072.885707568</v>
      </c>
      <c r="AS23" s="16">
        <v>24737143.250136107</v>
      </c>
      <c r="AT23" s="16">
        <v>24860828.966386788</v>
      </c>
      <c r="AU23" s="16">
        <v>24985133.111218717</v>
      </c>
      <c r="AV23" s="16">
        <v>25110058.776774809</v>
      </c>
      <c r="AW23" s="16">
        <v>25235609.070658684</v>
      </c>
      <c r="AX23" s="16">
        <v>25361787.116011973</v>
      </c>
      <c r="AY23" s="16">
        <v>25488596.05159203</v>
      </c>
      <c r="AZ23" s="16">
        <v>25616039.031849984</v>
      </c>
      <c r="BA23" s="16">
        <v>25744119.227009237</v>
      </c>
      <c r="BB23" s="16">
        <v>25872839.823144279</v>
      </c>
      <c r="BC23" s="16">
        <v>26002204.022259999</v>
      </c>
      <c r="BD23" s="16">
        <v>26132215.042371292</v>
      </c>
      <c r="BE23" s="16">
        <v>26262876.117583148</v>
      </c>
    </row>
    <row r="24" spans="1:60" s="2" customFormat="1" ht="13.5" customHeight="1" outlineLevel="2">
      <c r="G24" s="41"/>
      <c r="H24" s="3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0" s="2" customFormat="1" ht="13.5" customHeight="1" outlineLevel="2" thickBot="1">
      <c r="E25" s="3" t="s">
        <v>0</v>
      </c>
      <c r="F25" s="10"/>
      <c r="G25" s="42"/>
      <c r="H25" s="14">
        <f>SUM(J25:BE25)</f>
        <v>74192561462.111176</v>
      </c>
      <c r="I25" s="10"/>
      <c r="J25" s="33">
        <f>SUM(J23, J21)</f>
        <v>0</v>
      </c>
      <c r="K25" s="33">
        <f t="shared" ref="K25:BE25" si="5">SUM(K23, K21)</f>
        <v>0</v>
      </c>
      <c r="L25" s="33">
        <f t="shared" si="5"/>
        <v>0</v>
      </c>
      <c r="M25" s="33">
        <f t="shared" si="5"/>
        <v>0</v>
      </c>
      <c r="N25" s="33">
        <f t="shared" si="5"/>
        <v>0</v>
      </c>
      <c r="O25" s="33">
        <f t="shared" si="5"/>
        <v>0</v>
      </c>
      <c r="P25" s="33">
        <f t="shared" si="5"/>
        <v>0</v>
      </c>
      <c r="Q25" s="33">
        <f t="shared" si="5"/>
        <v>0</v>
      </c>
      <c r="R25" s="33">
        <f t="shared" si="5"/>
        <v>0</v>
      </c>
      <c r="S25" s="33">
        <f t="shared" si="5"/>
        <v>0</v>
      </c>
      <c r="T25" s="33">
        <f t="shared" si="5"/>
        <v>0</v>
      </c>
      <c r="U25" s="33">
        <f t="shared" si="5"/>
        <v>0</v>
      </c>
      <c r="V25" s="33">
        <f t="shared" si="5"/>
        <v>0</v>
      </c>
      <c r="W25" s="33">
        <f t="shared" si="5"/>
        <v>0</v>
      </c>
      <c r="X25" s="33">
        <f t="shared" si="5"/>
        <v>0</v>
      </c>
      <c r="Y25" s="33">
        <f t="shared" si="5"/>
        <v>0</v>
      </c>
      <c r="Z25" s="33">
        <f t="shared" si="5"/>
        <v>823372018.36420691</v>
      </c>
      <c r="AA25" s="33">
        <f t="shared" si="5"/>
        <v>1148079871.8611457</v>
      </c>
      <c r="AB25" s="33">
        <f t="shared" si="5"/>
        <v>1481769852.345824</v>
      </c>
      <c r="AC25" s="33">
        <f t="shared" si="5"/>
        <v>1824630546.6651766</v>
      </c>
      <c r="AD25" s="33">
        <f t="shared" si="5"/>
        <v>2176854071.911674</v>
      </c>
      <c r="AE25" s="33">
        <f t="shared" si="5"/>
        <v>2207509684.7415624</v>
      </c>
      <c r="AF25" s="33">
        <f t="shared" si="5"/>
        <v>2238597006.1595926</v>
      </c>
      <c r="AG25" s="33">
        <f t="shared" si="5"/>
        <v>2270122115.714921</v>
      </c>
      <c r="AH25" s="33">
        <f t="shared" si="5"/>
        <v>2302091178.5721335</v>
      </c>
      <c r="AI25" s="33">
        <f t="shared" si="5"/>
        <v>2334510446.7169361</v>
      </c>
      <c r="AJ25" s="33">
        <f t="shared" si="5"/>
        <v>2367386260.1788082</v>
      </c>
      <c r="AK25" s="33">
        <f t="shared" si="5"/>
        <v>2400725048.2708859</v>
      </c>
      <c r="AL25" s="33">
        <f t="shared" si="5"/>
        <v>2412728673.5122404</v>
      </c>
      <c r="AM25" s="33">
        <f t="shared" si="5"/>
        <v>2424792316.8798013</v>
      </c>
      <c r="AN25" s="33">
        <f t="shared" si="5"/>
        <v>2436916278.4642</v>
      </c>
      <c r="AO25" s="33">
        <f t="shared" si="5"/>
        <v>2449100859.8565207</v>
      </c>
      <c r="AP25" s="33">
        <f t="shared" si="5"/>
        <v>2461346364.1558032</v>
      </c>
      <c r="AQ25" s="33">
        <f t="shared" si="5"/>
        <v>2473653095.9765821</v>
      </c>
      <c r="AR25" s="33">
        <f t="shared" si="5"/>
        <v>2486021361.4564643</v>
      </c>
      <c r="AS25" s="33">
        <f t="shared" si="5"/>
        <v>2498451468.2637467</v>
      </c>
      <c r="AT25" s="33">
        <f t="shared" si="5"/>
        <v>2510943725.6050653</v>
      </c>
      <c r="AU25" s="33">
        <f t="shared" si="5"/>
        <v>2523498444.2330904</v>
      </c>
      <c r="AV25" s="33">
        <f t="shared" si="5"/>
        <v>2536115936.4542556</v>
      </c>
      <c r="AW25" s="33">
        <f t="shared" si="5"/>
        <v>2548796516.1365271</v>
      </c>
      <c r="AX25" s="33">
        <f t="shared" si="5"/>
        <v>2561540498.7172093</v>
      </c>
      <c r="AY25" s="33">
        <f t="shared" si="5"/>
        <v>2574348201.2107949</v>
      </c>
      <c r="AZ25" s="33">
        <f t="shared" si="5"/>
        <v>2587219942.2168484</v>
      </c>
      <c r="BA25" s="33">
        <f t="shared" si="5"/>
        <v>2600156041.9279327</v>
      </c>
      <c r="BB25" s="33">
        <f t="shared" si="5"/>
        <v>2613156822.1375723</v>
      </c>
      <c r="BC25" s="33">
        <f t="shared" si="5"/>
        <v>2626222606.24826</v>
      </c>
      <c r="BD25" s="33">
        <f t="shared" si="5"/>
        <v>2639353719.2795005</v>
      </c>
      <c r="BE25" s="33">
        <f t="shared" si="5"/>
        <v>2652550487.8758979</v>
      </c>
    </row>
    <row r="26" spans="1:60" customFormat="1" ht="13.5" customHeight="1" outlineLevel="1" thickTop="1">
      <c r="A26" s="4"/>
      <c r="B26" s="20"/>
      <c r="C26" s="20"/>
      <c r="D26" s="20"/>
      <c r="E26" s="2" t="s">
        <v>1</v>
      </c>
      <c r="F26" s="2"/>
      <c r="G26" s="41"/>
      <c r="H26" s="2"/>
      <c r="I26" s="11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</row>
    <row r="27" spans="1:60" s="37" customFormat="1" ht="13.5" customHeight="1" outlineLevel="1">
      <c r="A27" s="35" t="s">
        <v>56</v>
      </c>
      <c r="B27" s="36"/>
      <c r="C27" s="36"/>
      <c r="D27" s="36"/>
      <c r="G27" s="40"/>
    </row>
    <row r="28" spans="1:60" customFormat="1" ht="13.5" customHeight="1" outlineLevel="2">
      <c r="A28" s="2"/>
      <c r="B28" s="20"/>
      <c r="C28" s="20"/>
      <c r="D28" s="20"/>
      <c r="E28" s="2"/>
      <c r="F28" s="2"/>
      <c r="G28" s="41"/>
      <c r="H28" s="2"/>
      <c r="I28" s="11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0" customFormat="1" ht="13.5" customHeight="1" outlineLevel="2">
      <c r="A29" s="2"/>
      <c r="B29" s="19" t="s">
        <v>7</v>
      </c>
      <c r="C29" s="19"/>
      <c r="D29" s="19"/>
      <c r="E29" s="3"/>
      <c r="F29" s="3"/>
      <c r="G29" s="39"/>
      <c r="H29" s="3"/>
      <c r="I29" s="9"/>
      <c r="J29" s="3"/>
      <c r="K29" s="3"/>
      <c r="L29" s="3"/>
      <c r="M29" s="3"/>
      <c r="N29" s="3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60" s="2" customFormat="1" ht="13.5" customHeight="1" outlineLevel="2">
      <c r="E30" s="3" t="s">
        <v>5</v>
      </c>
      <c r="F30" s="3"/>
      <c r="G30" s="39" t="s">
        <v>4</v>
      </c>
      <c r="H30" s="34">
        <f>SUM(J30:BE30)</f>
        <v>307862474.91462249</v>
      </c>
      <c r="I30" s="3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2983200</v>
      </c>
      <c r="W30" s="16">
        <v>4106018.7922151797</v>
      </c>
      <c r="X30" s="16">
        <v>5231089.4620528128</v>
      </c>
      <c r="Y30" s="16">
        <v>6358415.3997295666</v>
      </c>
      <c r="Z30" s="16">
        <v>7487999.9999999981</v>
      </c>
      <c r="AA30" s="16">
        <v>7587242.9041332472</v>
      </c>
      <c r="AB30" s="16">
        <v>7687801.1333226934</v>
      </c>
      <c r="AC30" s="16">
        <v>7789692.1203512494</v>
      </c>
      <c r="AD30" s="16">
        <v>7892933.5290488377</v>
      </c>
      <c r="AE30" s="16">
        <v>7997543.2573545938</v>
      </c>
      <c r="AF30" s="16">
        <v>8103539.4404196516</v>
      </c>
      <c r="AG30" s="16">
        <v>8210940.4537510574</v>
      </c>
      <c r="AH30" s="16">
        <v>8319764.916397349</v>
      </c>
      <c r="AI30" s="16">
        <v>8430031.6941763535</v>
      </c>
      <c r="AJ30" s="16">
        <v>8541759.90294577</v>
      </c>
      <c r="AK30" s="16">
        <v>8654968.9119170941</v>
      </c>
      <c r="AL30" s="16">
        <v>8741518.6010362655</v>
      </c>
      <c r="AM30" s="16">
        <v>8828933.7870466281</v>
      </c>
      <c r="AN30" s="16">
        <v>8917223.1249170937</v>
      </c>
      <c r="AO30" s="16">
        <v>9006395.356166264</v>
      </c>
      <c r="AP30" s="16">
        <v>9096459.3097279277</v>
      </c>
      <c r="AQ30" s="16">
        <v>9187423.9028252065</v>
      </c>
      <c r="AR30" s="16">
        <v>9279298.1418534592</v>
      </c>
      <c r="AS30" s="16">
        <v>9372091.1232719943</v>
      </c>
      <c r="AT30" s="16">
        <v>9465812.0345047135</v>
      </c>
      <c r="AU30" s="16">
        <v>9560470.1548497602</v>
      </c>
      <c r="AV30" s="16">
        <v>9656074.8563982584</v>
      </c>
      <c r="AW30" s="16">
        <v>9752635.6049622409</v>
      </c>
      <c r="AX30" s="16">
        <v>9850161.9610118642</v>
      </c>
      <c r="AY30" s="16">
        <v>9948663.5806219839</v>
      </c>
      <c r="AZ30" s="16">
        <v>10048150.216428204</v>
      </c>
      <c r="BA30" s="16">
        <v>10148631.718592485</v>
      </c>
      <c r="BB30" s="16">
        <v>10250118.035778411</v>
      </c>
      <c r="BC30" s="16">
        <v>10352619.216136195</v>
      </c>
      <c r="BD30" s="16">
        <v>10456145.408297557</v>
      </c>
      <c r="BE30" s="16">
        <v>10560706.862380533</v>
      </c>
    </row>
    <row r="31" spans="1:60" s="2" customFormat="1" ht="13.5" customHeight="1" outlineLevel="2">
      <c r="G31" s="41"/>
      <c r="H31" s="3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60" s="2" customFormat="1" ht="13.5" customHeight="1" outlineLevel="2">
      <c r="E32" s="3" t="s">
        <v>39</v>
      </c>
      <c r="F32" s="3"/>
      <c r="G32" s="39"/>
      <c r="H32" s="57">
        <f t="shared" ref="H32" si="6">SUM(J32:BE32)</f>
        <v>18481244877.032871</v>
      </c>
      <c r="I32" s="3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>
        <v>184140849.53627843</v>
      </c>
      <c r="W32" s="16">
        <v>253326641.35508108</v>
      </c>
      <c r="X32" s="16">
        <v>322585052.91496646</v>
      </c>
      <c r="Y32" s="16">
        <v>391916141.41067797</v>
      </c>
      <c r="Z32" s="16">
        <v>461319964.07700461</v>
      </c>
      <c r="AA32" s="16">
        <v>467816516.3227064</v>
      </c>
      <c r="AB32" s="16">
        <v>474404556.46047366</v>
      </c>
      <c r="AC32" s="16">
        <v>481085372.87129343</v>
      </c>
      <c r="AD32" s="16">
        <v>487860272.0798167</v>
      </c>
      <c r="AE32" s="16">
        <v>494730579.00986701</v>
      </c>
      <c r="AF32" s="16">
        <v>501697637.2435475</v>
      </c>
      <c r="AG32" s="16">
        <v>508762809.28399664</v>
      </c>
      <c r="AH32" s="16">
        <v>515927476.82184416</v>
      </c>
      <c r="AI32" s="16">
        <v>523193041.00541961</v>
      </c>
      <c r="AJ32" s="16">
        <v>530560922.71476603</v>
      </c>
      <c r="AK32" s="16">
        <v>538032562.83951223</v>
      </c>
      <c r="AL32" s="16">
        <v>540722725.65370977</v>
      </c>
      <c r="AM32" s="16">
        <v>543426339.28197825</v>
      </c>
      <c r="AN32" s="16">
        <v>546143470.97838807</v>
      </c>
      <c r="AO32" s="16">
        <v>548874188.33327997</v>
      </c>
      <c r="AP32" s="16">
        <v>551618559.27494633</v>
      </c>
      <c r="AQ32" s="16">
        <v>554376652.07132101</v>
      </c>
      <c r="AR32" s="16">
        <v>557148535.33167756</v>
      </c>
      <c r="AS32" s="16">
        <v>559934278.00833583</v>
      </c>
      <c r="AT32" s="16">
        <v>562733949.39837742</v>
      </c>
      <c r="AU32" s="16">
        <v>565547619.14536929</v>
      </c>
      <c r="AV32" s="16">
        <v>568375357.24109602</v>
      </c>
      <c r="AW32" s="16">
        <v>571217234.02730143</v>
      </c>
      <c r="AX32" s="16">
        <v>574073320.19743788</v>
      </c>
      <c r="AY32" s="16">
        <v>576943686.79842496</v>
      </c>
      <c r="AZ32" s="16">
        <v>579828405.23241699</v>
      </c>
      <c r="BA32" s="16">
        <v>582727547.25857902</v>
      </c>
      <c r="BB32" s="16">
        <v>585641184.99487185</v>
      </c>
      <c r="BC32" s="16">
        <v>588569390.91984618</v>
      </c>
      <c r="BD32" s="16">
        <v>591512237.87444532</v>
      </c>
      <c r="BE32" s="16">
        <v>594469799.0638175</v>
      </c>
      <c r="BF32" s="2">
        <v>577859336.98115492</v>
      </c>
      <c r="BG32" s="2">
        <v>580748633.66606069</v>
      </c>
      <c r="BH32" s="2">
        <v>583652376.83439088</v>
      </c>
    </row>
    <row r="33" spans="1:57" s="2" customFormat="1" ht="13.5" customHeight="1" outlineLevel="2">
      <c r="G33" s="41"/>
      <c r="H33" s="3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s="2" customFormat="1" ht="13.5" customHeight="1" outlineLevel="2">
      <c r="E34" s="3" t="s">
        <v>2</v>
      </c>
      <c r="F34" s="3"/>
      <c r="G34" s="39"/>
      <c r="H34" s="57">
        <f t="shared" ref="H34" si="7">SUM(J34:BE34)</f>
        <v>184812448.7703287</v>
      </c>
      <c r="I34" s="3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1841408.4953627842</v>
      </c>
      <c r="W34" s="16">
        <v>2533266.4135508109</v>
      </c>
      <c r="X34" s="16">
        <v>3225850.5291496646</v>
      </c>
      <c r="Y34" s="16">
        <v>3919161.4141067797</v>
      </c>
      <c r="Z34" s="16">
        <v>4613199.640770046</v>
      </c>
      <c r="AA34" s="16">
        <v>4678165.1632270645</v>
      </c>
      <c r="AB34" s="16">
        <v>4744045.5646047369</v>
      </c>
      <c r="AC34" s="16">
        <v>4810853.7287129341</v>
      </c>
      <c r="AD34" s="16">
        <v>4878602.7207981674</v>
      </c>
      <c r="AE34" s="16">
        <v>4947305.7900986699</v>
      </c>
      <c r="AF34" s="16">
        <v>5016976.3724354748</v>
      </c>
      <c r="AG34" s="16">
        <v>5087628.0928399665</v>
      </c>
      <c r="AH34" s="16">
        <v>5159274.7682184419</v>
      </c>
      <c r="AI34" s="16">
        <v>5231930.4100541966</v>
      </c>
      <c r="AJ34" s="16">
        <v>5305609.2271476602</v>
      </c>
      <c r="AK34" s="16">
        <v>5380325.6283951225</v>
      </c>
      <c r="AL34" s="16">
        <v>5407227.2565370975</v>
      </c>
      <c r="AM34" s="16">
        <v>5434263.3928197827</v>
      </c>
      <c r="AN34" s="16">
        <v>5461434.709783881</v>
      </c>
      <c r="AO34" s="16">
        <v>5488741.8833328001</v>
      </c>
      <c r="AP34" s="16">
        <v>5516185.5927494634</v>
      </c>
      <c r="AQ34" s="16">
        <v>5543766.5207132101</v>
      </c>
      <c r="AR34" s="16">
        <v>5571485.3533167755</v>
      </c>
      <c r="AS34" s="16">
        <v>5599342.7800833583</v>
      </c>
      <c r="AT34" s="16">
        <v>5627339.4939837744</v>
      </c>
      <c r="AU34" s="16">
        <v>5655476.1914536934</v>
      </c>
      <c r="AV34" s="16">
        <v>5683753.5724109607</v>
      </c>
      <c r="AW34" s="16">
        <v>5712172.3402730143</v>
      </c>
      <c r="AX34" s="16">
        <v>5740733.2019743789</v>
      </c>
      <c r="AY34" s="16">
        <v>5769436.8679842493</v>
      </c>
      <c r="AZ34" s="16">
        <v>5798284.0523241702</v>
      </c>
      <c r="BA34" s="16">
        <v>5827275.4725857899</v>
      </c>
      <c r="BB34" s="16">
        <v>5856411.8499487182</v>
      </c>
      <c r="BC34" s="16">
        <v>5885693.909198462</v>
      </c>
      <c r="BD34" s="16">
        <v>5915122.3787444532</v>
      </c>
      <c r="BE34" s="16">
        <v>5944697.990638175</v>
      </c>
    </row>
    <row r="35" spans="1:57" s="2" customFormat="1" ht="13.5" customHeight="1" outlineLevel="2">
      <c r="G35" s="41"/>
      <c r="H35" s="3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s="2" customFormat="1" ht="13.5" customHeight="1" outlineLevel="2" thickBot="1">
      <c r="E36" s="3" t="s">
        <v>0</v>
      </c>
      <c r="F36" s="10"/>
      <c r="G36" s="42"/>
      <c r="H36" s="14">
        <f>SUM(J36:BE36)</f>
        <v>18666057325.803196</v>
      </c>
      <c r="I36" s="10"/>
      <c r="J36" s="33">
        <f>SUM(J34, J32)</f>
        <v>0</v>
      </c>
      <c r="K36" s="33">
        <f t="shared" ref="K36:BE36" si="8">SUM(K34, K32)</f>
        <v>0</v>
      </c>
      <c r="L36" s="33">
        <f t="shared" si="8"/>
        <v>0</v>
      </c>
      <c r="M36" s="33">
        <f t="shared" si="8"/>
        <v>0</v>
      </c>
      <c r="N36" s="33">
        <f t="shared" si="8"/>
        <v>0</v>
      </c>
      <c r="O36" s="33">
        <f t="shared" si="8"/>
        <v>0</v>
      </c>
      <c r="P36" s="33">
        <f t="shared" si="8"/>
        <v>0</v>
      </c>
      <c r="Q36" s="33">
        <f t="shared" si="8"/>
        <v>0</v>
      </c>
      <c r="R36" s="33">
        <f t="shared" si="8"/>
        <v>0</v>
      </c>
      <c r="S36" s="33">
        <f t="shared" si="8"/>
        <v>0</v>
      </c>
      <c r="T36" s="33">
        <f t="shared" si="8"/>
        <v>0</v>
      </c>
      <c r="U36" s="33">
        <f t="shared" si="8"/>
        <v>0</v>
      </c>
      <c r="V36" s="33">
        <f t="shared" si="8"/>
        <v>185982258.03164122</v>
      </c>
      <c r="W36" s="33">
        <f t="shared" si="8"/>
        <v>255859907.76863191</v>
      </c>
      <c r="X36" s="33">
        <f t="shared" si="8"/>
        <v>325810903.44411612</v>
      </c>
      <c r="Y36" s="33">
        <f t="shared" si="8"/>
        <v>395835302.82478476</v>
      </c>
      <c r="Z36" s="33">
        <f t="shared" si="8"/>
        <v>465933163.71777463</v>
      </c>
      <c r="AA36" s="33">
        <f t="shared" si="8"/>
        <v>472494681.48593348</v>
      </c>
      <c r="AB36" s="33">
        <f t="shared" si="8"/>
        <v>479148602.02507842</v>
      </c>
      <c r="AC36" s="33">
        <f t="shared" si="8"/>
        <v>485896226.60000634</v>
      </c>
      <c r="AD36" s="33">
        <f t="shared" si="8"/>
        <v>492738874.80061489</v>
      </c>
      <c r="AE36" s="33">
        <f t="shared" si="8"/>
        <v>499677884.79996568</v>
      </c>
      <c r="AF36" s="33">
        <f t="shared" si="8"/>
        <v>506714613.61598295</v>
      </c>
      <c r="AG36" s="33">
        <f t="shared" si="8"/>
        <v>513850437.3768366</v>
      </c>
      <c r="AH36" s="33">
        <f t="shared" si="8"/>
        <v>521086751.59006262</v>
      </c>
      <c r="AI36" s="33">
        <f t="shared" si="8"/>
        <v>528424971.41547382</v>
      </c>
      <c r="AJ36" s="33">
        <f t="shared" si="8"/>
        <v>535866531.94191366</v>
      </c>
      <c r="AK36" s="33">
        <f t="shared" si="8"/>
        <v>543412888.46790731</v>
      </c>
      <c r="AL36" s="33">
        <f t="shared" si="8"/>
        <v>546129952.91024685</v>
      </c>
      <c r="AM36" s="33">
        <f t="shared" si="8"/>
        <v>548860602.67479801</v>
      </c>
      <c r="AN36" s="33">
        <f t="shared" si="8"/>
        <v>551604905.68817198</v>
      </c>
      <c r="AO36" s="33">
        <f t="shared" si="8"/>
        <v>554362930.21661282</v>
      </c>
      <c r="AP36" s="33">
        <f t="shared" si="8"/>
        <v>557134744.86769581</v>
      </c>
      <c r="AQ36" s="33">
        <f t="shared" si="8"/>
        <v>559920418.59203422</v>
      </c>
      <c r="AR36" s="33">
        <f t="shared" si="8"/>
        <v>562720020.68499434</v>
      </c>
      <c r="AS36" s="33">
        <f t="shared" si="8"/>
        <v>565533620.78841925</v>
      </c>
      <c r="AT36" s="33">
        <f t="shared" si="8"/>
        <v>568361288.89236116</v>
      </c>
      <c r="AU36" s="33">
        <f t="shared" si="8"/>
        <v>571203095.33682299</v>
      </c>
      <c r="AV36" s="33">
        <f t="shared" si="8"/>
        <v>574059110.81350696</v>
      </c>
      <c r="AW36" s="33">
        <f t="shared" si="8"/>
        <v>576929406.36757445</v>
      </c>
      <c r="AX36" s="33">
        <f t="shared" si="8"/>
        <v>579814053.39941227</v>
      </c>
      <c r="AY36" s="33">
        <f t="shared" si="8"/>
        <v>582713123.66640925</v>
      </c>
      <c r="AZ36" s="33">
        <f t="shared" si="8"/>
        <v>585626689.28474116</v>
      </c>
      <c r="BA36" s="33">
        <f t="shared" si="8"/>
        <v>588554822.73116481</v>
      </c>
      <c r="BB36" s="33">
        <f t="shared" si="8"/>
        <v>591497596.84482062</v>
      </c>
      <c r="BC36" s="33">
        <f t="shared" si="8"/>
        <v>594455084.82904458</v>
      </c>
      <c r="BD36" s="33">
        <f t="shared" si="8"/>
        <v>597427360.2531898</v>
      </c>
      <c r="BE36" s="33">
        <f t="shared" si="8"/>
        <v>600414497.05445564</v>
      </c>
    </row>
    <row r="37" spans="1:57" customFormat="1" ht="13.5" customHeight="1" outlineLevel="2" thickTop="1">
      <c r="A37" s="4"/>
      <c r="B37" s="20"/>
      <c r="C37" s="20"/>
      <c r="D37" s="20"/>
      <c r="E37" s="2"/>
      <c r="F37" s="2"/>
      <c r="G37" s="41"/>
      <c r="H37" s="2"/>
      <c r="I37" s="11"/>
      <c r="J37" s="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customFormat="1" ht="13.5" customHeight="1" outlineLevel="2">
      <c r="A38" s="2"/>
      <c r="B38" s="19" t="s">
        <v>16</v>
      </c>
      <c r="C38" s="19"/>
      <c r="D38" s="19"/>
      <c r="E38" s="3"/>
      <c r="F38" s="3"/>
      <c r="G38" s="39"/>
      <c r="H38" s="3"/>
      <c r="I38" s="9"/>
      <c r="J38" s="3"/>
      <c r="K38" s="3"/>
      <c r="L38" s="3"/>
      <c r="M38" s="3"/>
      <c r="N38" s="3"/>
      <c r="O38" s="2"/>
      <c r="P38" s="3"/>
      <c r="Q38" s="3"/>
      <c r="R38" s="3"/>
      <c r="S38" s="3"/>
      <c r="T38" s="3"/>
      <c r="U38" s="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</row>
    <row r="39" spans="1:57" s="2" customFormat="1" ht="13.5" customHeight="1" outlineLevel="2">
      <c r="E39" s="3" t="s">
        <v>5</v>
      </c>
      <c r="F39" s="3"/>
      <c r="G39" s="39" t="s">
        <v>4</v>
      </c>
      <c r="H39" s="34">
        <f>SUM(J39:BE39)</f>
        <v>1096961340.0138516</v>
      </c>
      <c r="I39" s="3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v>0</v>
      </c>
      <c r="W39" s="16">
        <v>0</v>
      </c>
      <c r="X39" s="16">
        <v>0</v>
      </c>
      <c r="Y39" s="16">
        <v>0</v>
      </c>
      <c r="Z39" s="16">
        <v>11827200.000000004</v>
      </c>
      <c r="AA39" s="16">
        <v>16477935.230258627</v>
      </c>
      <c r="AB39" s="16">
        <v>21249870.824927863</v>
      </c>
      <c r="AC39" s="16">
        <v>26145402.527025104</v>
      </c>
      <c r="AD39" s="16">
        <v>31166968.294192858</v>
      </c>
      <c r="AE39" s="16">
        <v>31580042.605964303</v>
      </c>
      <c r="AF39" s="16">
        <v>31998591.636528894</v>
      </c>
      <c r="AG39" s="16">
        <v>32422687.945581116</v>
      </c>
      <c r="AH39" s="16">
        <v>32852405.054492116</v>
      </c>
      <c r="AI39" s="16">
        <v>33287817.459055364</v>
      </c>
      <c r="AJ39" s="16">
        <v>33729000.642401263</v>
      </c>
      <c r="AK39" s="16">
        <v>34176031.08808291</v>
      </c>
      <c r="AL39" s="16">
        <v>34517791.398963735</v>
      </c>
      <c r="AM39" s="16">
        <v>34862969.312953375</v>
      </c>
      <c r="AN39" s="16">
        <v>35211599.006082907</v>
      </c>
      <c r="AO39" s="16">
        <v>35563714.996143736</v>
      </c>
      <c r="AP39" s="16">
        <v>35919352.14610517</v>
      </c>
      <c r="AQ39" s="16">
        <v>36278545.667566225</v>
      </c>
      <c r="AR39" s="16">
        <v>36641331.124241889</v>
      </c>
      <c r="AS39" s="16">
        <v>37007744.435484305</v>
      </c>
      <c r="AT39" s="16">
        <v>37377821.879839152</v>
      </c>
      <c r="AU39" s="16">
        <v>37751600.098637544</v>
      </c>
      <c r="AV39" s="16">
        <v>38129116.099623919</v>
      </c>
      <c r="AW39" s="16">
        <v>38510407.260620162</v>
      </c>
      <c r="AX39" s="16">
        <v>38895511.333226368</v>
      </c>
      <c r="AY39" s="16">
        <v>39284466.446558625</v>
      </c>
      <c r="AZ39" s="16">
        <v>39677311.111024216</v>
      </c>
      <c r="BA39" s="16">
        <v>40074084.222134456</v>
      </c>
      <c r="BB39" s="16">
        <v>40474825.064355806</v>
      </c>
      <c r="BC39" s="16">
        <v>40879573.314999364</v>
      </c>
      <c r="BD39" s="16">
        <v>41288369.048149362</v>
      </c>
      <c r="BE39" s="16">
        <v>41701252.738630854</v>
      </c>
    </row>
    <row r="40" spans="1:57" s="2" customFormat="1" ht="13.5" customHeight="1" outlineLevel="2">
      <c r="G40" s="41"/>
      <c r="H40" s="3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s="2" customFormat="1" ht="13.5" customHeight="1" outlineLevel="2">
      <c r="E41" s="3" t="s">
        <v>39</v>
      </c>
      <c r="F41" s="3"/>
      <c r="G41" s="39"/>
      <c r="H41" s="57">
        <f t="shared" ref="H41" si="9">SUM(J41:BE41)</f>
        <v>57950883313.970421</v>
      </c>
      <c r="I41" s="3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>
        <v>0</v>
      </c>
      <c r="W41" s="16">
        <v>0</v>
      </c>
      <c r="X41" s="16">
        <v>0</v>
      </c>
      <c r="Y41" s="16">
        <v>0</v>
      </c>
      <c r="Z41" s="16">
        <v>643125602.08046937</v>
      </c>
      <c r="AA41" s="16">
        <v>896750851.81309199</v>
      </c>
      <c r="AB41" s="16">
        <v>1157391928.7758284</v>
      </c>
      <c r="AC41" s="16">
        <v>1425196135.799931</v>
      </c>
      <c r="AD41" s="16">
        <v>1700313533.1473584</v>
      </c>
      <c r="AE41" s="16">
        <v>1724258249.5314987</v>
      </c>
      <c r="AF41" s="16">
        <v>1748540168.1030822</v>
      </c>
      <c r="AG41" s="16">
        <v>1773164037.5220385</v>
      </c>
      <c r="AH41" s="16">
        <v>1798134673.3214436</v>
      </c>
      <c r="AI41" s="16">
        <v>1823456958.8492613</v>
      </c>
      <c r="AJ41" s="16">
        <v>1849135846.2233515</v>
      </c>
      <c r="AK41" s="16">
        <v>1875176357.299921</v>
      </c>
      <c r="AL41" s="16">
        <v>1884552239.0864205</v>
      </c>
      <c r="AM41" s="16">
        <v>1893975000.2818527</v>
      </c>
      <c r="AN41" s="16">
        <v>1903444875.2832615</v>
      </c>
      <c r="AO41" s="16">
        <v>1912962099.6596775</v>
      </c>
      <c r="AP41" s="16">
        <v>1922526910.1579757</v>
      </c>
      <c r="AQ41" s="16">
        <v>1932139544.708765</v>
      </c>
      <c r="AR41" s="16">
        <v>1941800242.4323087</v>
      </c>
      <c r="AS41" s="16">
        <v>1951509243.64447</v>
      </c>
      <c r="AT41" s="16">
        <v>1961266789.8626924</v>
      </c>
      <c r="AU41" s="16">
        <v>1971073123.8120058</v>
      </c>
      <c r="AV41" s="16">
        <v>1980928489.4310656</v>
      </c>
      <c r="AW41" s="16">
        <v>1990833131.878221</v>
      </c>
      <c r="AX41" s="16">
        <v>2000787297.537612</v>
      </c>
      <c r="AY41" s="16">
        <v>2010791234.0252998</v>
      </c>
      <c r="AZ41" s="16">
        <v>2020845190.195426</v>
      </c>
      <c r="BA41" s="16">
        <v>2030949416.1464031</v>
      </c>
      <c r="BB41" s="16">
        <v>2041104163.2271349</v>
      </c>
      <c r="BC41" s="16">
        <v>2051309684.0432706</v>
      </c>
      <c r="BD41" s="16">
        <v>2061566232.4634867</v>
      </c>
      <c r="BE41" s="16">
        <v>2071874063.6258039</v>
      </c>
    </row>
    <row r="42" spans="1:57" s="2" customFormat="1" ht="13.5" customHeight="1" outlineLevel="2">
      <c r="G42" s="41"/>
      <c r="H42" s="3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s="2" customFormat="1" ht="13.5" customHeight="1" outlineLevel="2">
      <c r="E43" s="3" t="s">
        <v>2</v>
      </c>
      <c r="F43" s="3"/>
      <c r="G43" s="39"/>
      <c r="H43" s="57">
        <f t="shared" ref="H43" si="10">SUM(J43:BE43)</f>
        <v>579508833.13970435</v>
      </c>
      <c r="I43" s="3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>
        <v>0</v>
      </c>
      <c r="W43" s="16">
        <v>0</v>
      </c>
      <c r="X43" s="16">
        <v>0</v>
      </c>
      <c r="Y43" s="16">
        <v>0</v>
      </c>
      <c r="Z43" s="16">
        <v>6431256.0208046939</v>
      </c>
      <c r="AA43" s="16">
        <v>8967508.5181309208</v>
      </c>
      <c r="AB43" s="16">
        <v>11573919.287758283</v>
      </c>
      <c r="AC43" s="16">
        <v>14251961.35799931</v>
      </c>
      <c r="AD43" s="16">
        <v>17003135.331473585</v>
      </c>
      <c r="AE43" s="16">
        <v>17242582.495314986</v>
      </c>
      <c r="AF43" s="16">
        <v>17485401.681030821</v>
      </c>
      <c r="AG43" s="16">
        <v>17731640.375220384</v>
      </c>
      <c r="AH43" s="16">
        <v>17981346.733214434</v>
      </c>
      <c r="AI43" s="16">
        <v>18234569.588492613</v>
      </c>
      <c r="AJ43" s="16">
        <v>18491358.462233514</v>
      </c>
      <c r="AK43" s="16">
        <v>18751763.572999209</v>
      </c>
      <c r="AL43" s="16">
        <v>18845522.390864205</v>
      </c>
      <c r="AM43" s="16">
        <v>18939750.002818529</v>
      </c>
      <c r="AN43" s="16">
        <v>19034448.752832618</v>
      </c>
      <c r="AO43" s="16">
        <v>19129620.996596776</v>
      </c>
      <c r="AP43" s="16">
        <v>19225269.101579756</v>
      </c>
      <c r="AQ43" s="16">
        <v>19321395.447087649</v>
      </c>
      <c r="AR43" s="16">
        <v>19418002.424323086</v>
      </c>
      <c r="AS43" s="16">
        <v>19515092.4364447</v>
      </c>
      <c r="AT43" s="16">
        <v>19612667.898626924</v>
      </c>
      <c r="AU43" s="16">
        <v>19710731.238120057</v>
      </c>
      <c r="AV43" s="16">
        <v>19809284.894310657</v>
      </c>
      <c r="AW43" s="16">
        <v>19908331.31878221</v>
      </c>
      <c r="AX43" s="16">
        <v>20007872.975376122</v>
      </c>
      <c r="AY43" s="16">
        <v>20107912.340252999</v>
      </c>
      <c r="AZ43" s="16">
        <v>20208451.90195426</v>
      </c>
      <c r="BA43" s="16">
        <v>20309494.161464032</v>
      </c>
      <c r="BB43" s="16">
        <v>20411041.632271349</v>
      </c>
      <c r="BC43" s="16">
        <v>20513096.840432707</v>
      </c>
      <c r="BD43" s="16">
        <v>20615662.324634869</v>
      </c>
      <c r="BE43" s="16">
        <v>20718740.63625804</v>
      </c>
    </row>
    <row r="44" spans="1:57" s="2" customFormat="1" ht="13.5" customHeight="1" outlineLevel="2">
      <c r="G44" s="41"/>
      <c r="H44" s="3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2" customFormat="1" ht="13.5" customHeight="1" outlineLevel="2" thickBot="1">
      <c r="E45" s="3" t="s">
        <v>0</v>
      </c>
      <c r="F45" s="10"/>
      <c r="G45" s="42"/>
      <c r="H45" s="14">
        <f>SUM(J45:BE45)</f>
        <v>58530392147.110138</v>
      </c>
      <c r="I45" s="10"/>
      <c r="J45" s="33">
        <f>SUM(J43, J41)</f>
        <v>0</v>
      </c>
      <c r="K45" s="33">
        <f t="shared" ref="K45:BE45" si="11">SUM(K43, K41)</f>
        <v>0</v>
      </c>
      <c r="L45" s="33">
        <f t="shared" si="11"/>
        <v>0</v>
      </c>
      <c r="M45" s="33">
        <f t="shared" si="11"/>
        <v>0</v>
      </c>
      <c r="N45" s="33">
        <f t="shared" si="11"/>
        <v>0</v>
      </c>
      <c r="O45" s="33">
        <f t="shared" si="11"/>
        <v>0</v>
      </c>
      <c r="P45" s="33">
        <f t="shared" si="11"/>
        <v>0</v>
      </c>
      <c r="Q45" s="33">
        <f t="shared" si="11"/>
        <v>0</v>
      </c>
      <c r="R45" s="33">
        <f t="shared" si="11"/>
        <v>0</v>
      </c>
      <c r="S45" s="33">
        <f t="shared" si="11"/>
        <v>0</v>
      </c>
      <c r="T45" s="33">
        <f t="shared" si="11"/>
        <v>0</v>
      </c>
      <c r="U45" s="33">
        <f t="shared" si="11"/>
        <v>0</v>
      </c>
      <c r="V45" s="33">
        <f t="shared" si="11"/>
        <v>0</v>
      </c>
      <c r="W45" s="33">
        <f t="shared" si="11"/>
        <v>0</v>
      </c>
      <c r="X45" s="33">
        <f t="shared" si="11"/>
        <v>0</v>
      </c>
      <c r="Y45" s="33">
        <f t="shared" si="11"/>
        <v>0</v>
      </c>
      <c r="Z45" s="33">
        <f t="shared" si="11"/>
        <v>649556858.10127401</v>
      </c>
      <c r="AA45" s="33">
        <f t="shared" si="11"/>
        <v>905718360.33122289</v>
      </c>
      <c r="AB45" s="33">
        <f t="shared" si="11"/>
        <v>1168965848.0635867</v>
      </c>
      <c r="AC45" s="33">
        <f t="shared" si="11"/>
        <v>1439448097.1579304</v>
      </c>
      <c r="AD45" s="33">
        <f t="shared" si="11"/>
        <v>1717316668.478832</v>
      </c>
      <c r="AE45" s="33">
        <f t="shared" si="11"/>
        <v>1741500832.0268137</v>
      </c>
      <c r="AF45" s="33">
        <f t="shared" si="11"/>
        <v>1766025569.7841129</v>
      </c>
      <c r="AG45" s="33">
        <f t="shared" si="11"/>
        <v>1790895677.8972588</v>
      </c>
      <c r="AH45" s="33">
        <f t="shared" si="11"/>
        <v>1816116020.0546579</v>
      </c>
      <c r="AI45" s="33">
        <f t="shared" si="11"/>
        <v>1841691528.4377539</v>
      </c>
      <c r="AJ45" s="33">
        <f t="shared" si="11"/>
        <v>1867627204.685585</v>
      </c>
      <c r="AK45" s="33">
        <f t="shared" si="11"/>
        <v>1893928120.8729203</v>
      </c>
      <c r="AL45" s="33">
        <f t="shared" si="11"/>
        <v>1903397761.4772847</v>
      </c>
      <c r="AM45" s="33">
        <f t="shared" si="11"/>
        <v>1912914750.2846713</v>
      </c>
      <c r="AN45" s="33">
        <f t="shared" si="11"/>
        <v>1922479324.0360942</v>
      </c>
      <c r="AO45" s="33">
        <f t="shared" si="11"/>
        <v>1932091720.6562743</v>
      </c>
      <c r="AP45" s="33">
        <f t="shared" si="11"/>
        <v>1941752179.2595553</v>
      </c>
      <c r="AQ45" s="33">
        <f t="shared" si="11"/>
        <v>1951460940.1558528</v>
      </c>
      <c r="AR45" s="33">
        <f t="shared" si="11"/>
        <v>1961218244.8566318</v>
      </c>
      <c r="AS45" s="33">
        <f t="shared" si="11"/>
        <v>1971024336.0809147</v>
      </c>
      <c r="AT45" s="33">
        <f t="shared" si="11"/>
        <v>1980879457.7613192</v>
      </c>
      <c r="AU45" s="33">
        <f t="shared" si="11"/>
        <v>1990783855.0501258</v>
      </c>
      <c r="AV45" s="33">
        <f t="shared" si="11"/>
        <v>2000737774.3253763</v>
      </c>
      <c r="AW45" s="33">
        <f t="shared" si="11"/>
        <v>2010741463.1970034</v>
      </c>
      <c r="AX45" s="33">
        <f t="shared" si="11"/>
        <v>2020795170.5129881</v>
      </c>
      <c r="AY45" s="33">
        <f t="shared" si="11"/>
        <v>2030899146.3655529</v>
      </c>
      <c r="AZ45" s="33">
        <f t="shared" si="11"/>
        <v>2041053642.0973802</v>
      </c>
      <c r="BA45" s="33">
        <f t="shared" si="11"/>
        <v>2051258910.3078671</v>
      </c>
      <c r="BB45" s="33">
        <f t="shared" si="11"/>
        <v>2061515204.8594062</v>
      </c>
      <c r="BC45" s="33">
        <f t="shared" si="11"/>
        <v>2071822780.8837032</v>
      </c>
      <c r="BD45" s="33">
        <f t="shared" si="11"/>
        <v>2082181894.7881215</v>
      </c>
      <c r="BE45" s="33">
        <f t="shared" si="11"/>
        <v>2092592804.2620621</v>
      </c>
    </row>
    <row r="46" spans="1:57" ht="13.5" customHeight="1" outlineLevel="1" thickTop="1"/>
    <row r="47" spans="1:57" s="37" customFormat="1" ht="13.5" customHeight="1" outlineLevel="1">
      <c r="A47" s="35" t="s">
        <v>57</v>
      </c>
      <c r="B47" s="36"/>
      <c r="C47" s="36"/>
      <c r="D47" s="36"/>
      <c r="G47" s="40"/>
    </row>
    <row r="48" spans="1:57" customFormat="1" ht="13.5" customHeight="1" outlineLevel="2">
      <c r="A48" s="2"/>
      <c r="B48" s="20"/>
      <c r="C48" s="20"/>
      <c r="D48" s="20"/>
      <c r="E48" s="2"/>
      <c r="F48" s="2"/>
      <c r="G48" s="41"/>
      <c r="H48" s="2"/>
      <c r="I48" s="11"/>
      <c r="J48" s="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customFormat="1" ht="13.5" customHeight="1" outlineLevel="2">
      <c r="A49" s="2"/>
      <c r="B49" s="19" t="s">
        <v>7</v>
      </c>
      <c r="C49" s="19"/>
      <c r="D49" s="19"/>
      <c r="E49" s="3"/>
      <c r="F49" s="3"/>
      <c r="G49" s="39"/>
      <c r="H49" s="3"/>
      <c r="I49" s="9"/>
      <c r="J49" s="3"/>
      <c r="K49" s="3"/>
      <c r="L49" s="3"/>
      <c r="M49" s="3"/>
      <c r="N49" s="3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s="2" customFormat="1" ht="13.5" customHeight="1" outlineLevel="2">
      <c r="E50" s="3" t="s">
        <v>5</v>
      </c>
      <c r="F50" s="3"/>
      <c r="G50" s="39" t="s">
        <v>4</v>
      </c>
      <c r="H50" s="34">
        <f>SUM(J50:BE50)</f>
        <v>236157515.04935119</v>
      </c>
      <c r="I50" s="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>
        <v>2288376</v>
      </c>
      <c r="W50" s="16">
        <v>3149676.4748103395</v>
      </c>
      <c r="X50" s="16">
        <v>4012704.3372266591</v>
      </c>
      <c r="Y50" s="16">
        <v>4877462.1878424333</v>
      </c>
      <c r="Z50" s="16">
        <v>5743952.6307320986</v>
      </c>
      <c r="AA50" s="16">
        <v>5820080.6409187531</v>
      </c>
      <c r="AB50" s="16">
        <v>5897217.6207657717</v>
      </c>
      <c r="AC50" s="16">
        <v>5975376.9427463496</v>
      </c>
      <c r="AD50" s="16">
        <v>6054572.1565669961</v>
      </c>
      <c r="AE50" s="16">
        <v>6134816.9915165175</v>
      </c>
      <c r="AF50" s="16">
        <v>6216125.3588461252</v>
      </c>
      <c r="AG50" s="16">
        <v>6298511.3541810913</v>
      </c>
      <c r="AH50" s="16">
        <v>6381989.2599643683</v>
      </c>
      <c r="AI50" s="16">
        <v>6466573.5479325932</v>
      </c>
      <c r="AJ50" s="16">
        <v>6552278.881624911</v>
      </c>
      <c r="AK50" s="16">
        <v>6639120.1189250462</v>
      </c>
      <c r="AL50" s="16">
        <v>6705511.3201142969</v>
      </c>
      <c r="AM50" s="16">
        <v>6772566.4333154401</v>
      </c>
      <c r="AN50" s="16">
        <v>6840292.0976485945</v>
      </c>
      <c r="AO50" s="16">
        <v>6908695.0186250806</v>
      </c>
      <c r="AP50" s="16">
        <v>6977781.9688113313</v>
      </c>
      <c r="AQ50" s="16">
        <v>7047559.7884994447</v>
      </c>
      <c r="AR50" s="16">
        <v>7118035.3863844397</v>
      </c>
      <c r="AS50" s="16">
        <v>7189215.7402482843</v>
      </c>
      <c r="AT50" s="16">
        <v>7261107.8976507671</v>
      </c>
      <c r="AU50" s="16">
        <v>7333718.9766272744</v>
      </c>
      <c r="AV50" s="16">
        <v>7407056.1663935473</v>
      </c>
      <c r="AW50" s="16">
        <v>7481126.7280574832</v>
      </c>
      <c r="AX50" s="16">
        <v>7555937.9953380581</v>
      </c>
      <c r="AY50" s="16">
        <v>7631497.3752914388</v>
      </c>
      <c r="AZ50" s="16">
        <v>7707812.3490443528</v>
      </c>
      <c r="BA50" s="16">
        <v>7784890.4725347962</v>
      </c>
      <c r="BB50" s="16">
        <v>7862739.3772601439</v>
      </c>
      <c r="BC50" s="16">
        <v>7941366.771032745</v>
      </c>
      <c r="BD50" s="16">
        <v>8020780.4387430726</v>
      </c>
      <c r="BE50" s="16">
        <v>8100988.2431305032</v>
      </c>
    </row>
    <row r="51" spans="1:57" s="2" customFormat="1" ht="13.5" customHeight="1" outlineLevel="2">
      <c r="G51" s="41"/>
      <c r="H51" s="3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s="2" customFormat="1" ht="13.5" customHeight="1" outlineLevel="2">
      <c r="E52" s="3" t="s">
        <v>39</v>
      </c>
      <c r="F52" s="3"/>
      <c r="G52" s="39"/>
      <c r="H52" s="57">
        <f t="shared" ref="H52" si="12">SUM(J52:BE52)</f>
        <v>14417557947.752253</v>
      </c>
      <c r="I52" s="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56">
        <v>143651652.60251969</v>
      </c>
      <c r="W52" s="56">
        <v>197624757.19291005</v>
      </c>
      <c r="X52" s="56">
        <v>251654513.77466661</v>
      </c>
      <c r="Y52" s="56">
        <v>305740966.96645731</v>
      </c>
      <c r="Z52" s="56">
        <v>359884161.41819036</v>
      </c>
      <c r="AA52" s="56">
        <v>364952240.92723924</v>
      </c>
      <c r="AB52" s="56">
        <v>370091691.81814843</v>
      </c>
      <c r="AC52" s="56">
        <v>375303519.18054593</v>
      </c>
      <c r="AD52" s="56">
        <v>380588742.25826466</v>
      </c>
      <c r="AE52" s="56">
        <v>385948394.64866942</v>
      </c>
      <c r="AF52" s="56">
        <v>391383524.5047909</v>
      </c>
      <c r="AG52" s="56">
        <v>396895194.74030632</v>
      </c>
      <c r="AH52" s="56">
        <v>402484483.23740673</v>
      </c>
      <c r="AI52" s="56">
        <v>408152483.0575915</v>
      </c>
      <c r="AJ52" s="56">
        <v>413900302.65543127</v>
      </c>
      <c r="AK52" s="56">
        <v>419729066.09534156</v>
      </c>
      <c r="AL52" s="56">
        <v>421827711.4258182</v>
      </c>
      <c r="AM52" s="56">
        <v>423936849.98294723</v>
      </c>
      <c r="AN52" s="56">
        <v>426056534.23286194</v>
      </c>
      <c r="AO52" s="56">
        <v>428186816.90402621</v>
      </c>
      <c r="AP52" s="56">
        <v>430327750.98854631</v>
      </c>
      <c r="AQ52" s="56">
        <v>432479389.74348903</v>
      </c>
      <c r="AR52" s="56">
        <v>434641786.69220644</v>
      </c>
      <c r="AS52" s="56">
        <v>436814995.62566745</v>
      </c>
      <c r="AT52" s="56">
        <v>438999070.60379577</v>
      </c>
      <c r="AU52" s="56">
        <v>441194065.95681471</v>
      </c>
      <c r="AV52" s="56">
        <v>443400036.28659874</v>
      </c>
      <c r="AW52" s="56">
        <v>445617036.4680317</v>
      </c>
      <c r="AX52" s="56">
        <v>447845121.65037179</v>
      </c>
      <c r="AY52" s="56">
        <v>450084347.2586236</v>
      </c>
      <c r="AZ52" s="56">
        <v>452334768.99491668</v>
      </c>
      <c r="BA52" s="56">
        <v>454596442.8398912</v>
      </c>
      <c r="BB52" s="56">
        <v>456869425.05409062</v>
      </c>
      <c r="BC52" s="56">
        <v>459153772.17936105</v>
      </c>
      <c r="BD52" s="56">
        <v>461449541.04025781</v>
      </c>
      <c r="BE52" s="56">
        <v>463756788.74545908</v>
      </c>
    </row>
    <row r="53" spans="1:57" s="2" customFormat="1" ht="13.5" customHeight="1" outlineLevel="2">
      <c r="G53" s="41"/>
      <c r="H53" s="3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s="2" customFormat="1" ht="13.5" customHeight="1" outlineLevel="2">
      <c r="E54" s="3" t="s">
        <v>2</v>
      </c>
      <c r="F54" s="3"/>
      <c r="G54" s="39"/>
      <c r="H54" s="57">
        <f t="shared" ref="H54" si="13">SUM(J54:BE54)</f>
        <v>144175579.47752255</v>
      </c>
      <c r="I54" s="3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>
        <v>1436516.526025197</v>
      </c>
      <c r="W54" s="16">
        <v>1976247.5719291004</v>
      </c>
      <c r="X54" s="16">
        <v>2516545.1377466661</v>
      </c>
      <c r="Y54" s="16">
        <v>3057409.6696645729</v>
      </c>
      <c r="Z54" s="16">
        <v>3598841.6141819037</v>
      </c>
      <c r="AA54" s="16">
        <v>3649522.4092723923</v>
      </c>
      <c r="AB54" s="16">
        <v>3700916.9181814846</v>
      </c>
      <c r="AC54" s="16">
        <v>3753035.1918054596</v>
      </c>
      <c r="AD54" s="16">
        <v>3805887.4225826468</v>
      </c>
      <c r="AE54" s="16">
        <v>3859483.9464866943</v>
      </c>
      <c r="AF54" s="16">
        <v>3913835.2450479092</v>
      </c>
      <c r="AG54" s="16">
        <v>3968951.9474030631</v>
      </c>
      <c r="AH54" s="16">
        <v>4024844.8323740675</v>
      </c>
      <c r="AI54" s="16">
        <v>4081524.8305759151</v>
      </c>
      <c r="AJ54" s="16">
        <v>4139003.026554313</v>
      </c>
      <c r="AK54" s="16">
        <v>4197290.6609534156</v>
      </c>
      <c r="AL54" s="16">
        <v>4218277.1142581822</v>
      </c>
      <c r="AM54" s="16">
        <v>4239368.499829472</v>
      </c>
      <c r="AN54" s="16">
        <v>4260565.3423286192</v>
      </c>
      <c r="AO54" s="16">
        <v>4281868.1690402618</v>
      </c>
      <c r="AP54" s="16">
        <v>4303277.5098854629</v>
      </c>
      <c r="AQ54" s="16">
        <v>4324793.8974348903</v>
      </c>
      <c r="AR54" s="16">
        <v>4346417.8669220647</v>
      </c>
      <c r="AS54" s="16">
        <v>4368149.9562566746</v>
      </c>
      <c r="AT54" s="16">
        <v>4389990.7060379582</v>
      </c>
      <c r="AU54" s="16">
        <v>4411940.6595681468</v>
      </c>
      <c r="AV54" s="16">
        <v>4434000.3628659872</v>
      </c>
      <c r="AW54" s="16">
        <v>4456170.3646803172</v>
      </c>
      <c r="AX54" s="16">
        <v>4478451.2165037179</v>
      </c>
      <c r="AY54" s="16">
        <v>4500843.472586236</v>
      </c>
      <c r="AZ54" s="16">
        <v>4523347.689949167</v>
      </c>
      <c r="BA54" s="16">
        <v>4545964.4283989118</v>
      </c>
      <c r="BB54" s="16">
        <v>4568694.2505409066</v>
      </c>
      <c r="BC54" s="16">
        <v>4591537.7217936106</v>
      </c>
      <c r="BD54" s="16">
        <v>4614495.4104025783</v>
      </c>
      <c r="BE54" s="16">
        <v>4637567.8874545908</v>
      </c>
    </row>
    <row r="55" spans="1:57" s="2" customFormat="1" ht="13.5" customHeight="1" outlineLevel="2">
      <c r="G55" s="41"/>
      <c r="H55" s="3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s="2" customFormat="1" ht="13.5" customHeight="1" outlineLevel="2" thickBot="1">
      <c r="E56" s="3" t="s">
        <v>0</v>
      </c>
      <c r="F56" s="10"/>
      <c r="G56" s="42"/>
      <c r="H56" s="14">
        <f>SUM(J56:BE56)</f>
        <v>14561733527.22978</v>
      </c>
      <c r="I56" s="10"/>
      <c r="J56" s="33">
        <f>SUM(J54, J52)</f>
        <v>0</v>
      </c>
      <c r="K56" s="33">
        <f t="shared" ref="K56:BE56" si="14">SUM(K54, K52)</f>
        <v>0</v>
      </c>
      <c r="L56" s="33">
        <f t="shared" si="14"/>
        <v>0</v>
      </c>
      <c r="M56" s="33">
        <f t="shared" si="14"/>
        <v>0</v>
      </c>
      <c r="N56" s="33">
        <f t="shared" si="14"/>
        <v>0</v>
      </c>
      <c r="O56" s="33">
        <f t="shared" si="14"/>
        <v>0</v>
      </c>
      <c r="P56" s="33">
        <f t="shared" si="14"/>
        <v>0</v>
      </c>
      <c r="Q56" s="33">
        <f t="shared" si="14"/>
        <v>0</v>
      </c>
      <c r="R56" s="33">
        <f t="shared" si="14"/>
        <v>0</v>
      </c>
      <c r="S56" s="33">
        <f t="shared" si="14"/>
        <v>0</v>
      </c>
      <c r="T56" s="33">
        <f t="shared" si="14"/>
        <v>0</v>
      </c>
      <c r="U56" s="33">
        <f t="shared" si="14"/>
        <v>0</v>
      </c>
      <c r="V56" s="33">
        <f t="shared" si="14"/>
        <v>145088169.1285449</v>
      </c>
      <c r="W56" s="33">
        <f t="shared" si="14"/>
        <v>199601004.76483914</v>
      </c>
      <c r="X56" s="33">
        <f t="shared" si="14"/>
        <v>254171058.91241327</v>
      </c>
      <c r="Y56" s="33">
        <f t="shared" si="14"/>
        <v>308798376.63612187</v>
      </c>
      <c r="Z56" s="33">
        <f t="shared" si="14"/>
        <v>363483003.03237224</v>
      </c>
      <c r="AA56" s="33">
        <f t="shared" si="14"/>
        <v>368601763.33651161</v>
      </c>
      <c r="AB56" s="33">
        <f t="shared" si="14"/>
        <v>373792608.73632991</v>
      </c>
      <c r="AC56" s="33">
        <f t="shared" si="14"/>
        <v>379056554.37235141</v>
      </c>
      <c r="AD56" s="33">
        <f t="shared" si="14"/>
        <v>384394629.68084729</v>
      </c>
      <c r="AE56" s="33">
        <f t="shared" si="14"/>
        <v>389807878.59515613</v>
      </c>
      <c r="AF56" s="33">
        <f t="shared" si="14"/>
        <v>395297359.74983883</v>
      </c>
      <c r="AG56" s="33">
        <f t="shared" si="14"/>
        <v>400864146.68770939</v>
      </c>
      <c r="AH56" s="33">
        <f t="shared" si="14"/>
        <v>406509328.06978083</v>
      </c>
      <c r="AI56" s="33">
        <f t="shared" si="14"/>
        <v>412234007.88816744</v>
      </c>
      <c r="AJ56" s="33">
        <f t="shared" si="14"/>
        <v>418039305.68198556</v>
      </c>
      <c r="AK56" s="33">
        <f t="shared" si="14"/>
        <v>423926356.75629497</v>
      </c>
      <c r="AL56" s="33">
        <f t="shared" si="14"/>
        <v>426045988.54007638</v>
      </c>
      <c r="AM56" s="33">
        <f t="shared" si="14"/>
        <v>428176218.4827767</v>
      </c>
      <c r="AN56" s="33">
        <f t="shared" si="14"/>
        <v>430317099.57519054</v>
      </c>
      <c r="AO56" s="33">
        <f t="shared" si="14"/>
        <v>432468685.07306647</v>
      </c>
      <c r="AP56" s="33">
        <f t="shared" si="14"/>
        <v>434631028.4984318</v>
      </c>
      <c r="AQ56" s="33">
        <f t="shared" si="14"/>
        <v>436804183.64092392</v>
      </c>
      <c r="AR56" s="33">
        <f t="shared" si="14"/>
        <v>438988204.55912852</v>
      </c>
      <c r="AS56" s="33">
        <f t="shared" si="14"/>
        <v>441183145.58192414</v>
      </c>
      <c r="AT56" s="33">
        <f t="shared" si="14"/>
        <v>443389061.30983371</v>
      </c>
      <c r="AU56" s="33">
        <f t="shared" si="14"/>
        <v>445606006.61638284</v>
      </c>
      <c r="AV56" s="33">
        <f t="shared" si="14"/>
        <v>447834036.64946473</v>
      </c>
      <c r="AW56" s="33">
        <f t="shared" si="14"/>
        <v>450073206.83271199</v>
      </c>
      <c r="AX56" s="33">
        <f t="shared" si="14"/>
        <v>452323572.86687553</v>
      </c>
      <c r="AY56" s="33">
        <f t="shared" si="14"/>
        <v>454585190.73120981</v>
      </c>
      <c r="AZ56" s="33">
        <f t="shared" si="14"/>
        <v>456858116.68486583</v>
      </c>
      <c r="BA56" s="33">
        <f t="shared" si="14"/>
        <v>459142407.2682901</v>
      </c>
      <c r="BB56" s="33">
        <f t="shared" si="14"/>
        <v>461438119.30463153</v>
      </c>
      <c r="BC56" s="33">
        <f t="shared" si="14"/>
        <v>463745309.90115464</v>
      </c>
      <c r="BD56" s="33">
        <f t="shared" si="14"/>
        <v>466064036.45066041</v>
      </c>
      <c r="BE56" s="33">
        <f t="shared" si="14"/>
        <v>468394356.63291365</v>
      </c>
    </row>
    <row r="57" spans="1:57" customFormat="1" ht="13.5" customHeight="1" outlineLevel="2" thickTop="1">
      <c r="A57" s="4"/>
      <c r="B57" s="20"/>
      <c r="C57" s="20"/>
      <c r="D57" s="20"/>
      <c r="E57" s="2"/>
      <c r="F57" s="2"/>
      <c r="G57" s="41"/>
      <c r="H57" s="2"/>
      <c r="I57" s="11"/>
      <c r="J57" s="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customFormat="1" ht="13.5" customHeight="1" outlineLevel="2">
      <c r="A58" s="2"/>
      <c r="B58" s="19" t="s">
        <v>16</v>
      </c>
      <c r="C58" s="19"/>
      <c r="D58" s="19"/>
      <c r="E58" s="3"/>
      <c r="F58" s="3"/>
      <c r="G58" s="39"/>
      <c r="H58" s="3"/>
      <c r="I58" s="9"/>
      <c r="J58" s="3"/>
      <c r="K58" s="3"/>
      <c r="L58" s="3"/>
      <c r="M58" s="3"/>
      <c r="N58" s="3"/>
      <c r="O58" s="2"/>
      <c r="P58" s="3"/>
      <c r="Q58" s="3"/>
      <c r="R58" s="3"/>
      <c r="S58" s="3"/>
      <c r="T58" s="3"/>
      <c r="U58" s="3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</row>
    <row r="59" spans="1:57" s="2" customFormat="1" ht="13.5" customHeight="1" outlineLevel="2">
      <c r="E59" s="3" t="s">
        <v>5</v>
      </c>
      <c r="F59" s="3"/>
      <c r="G59" s="39" t="s">
        <v>4</v>
      </c>
      <c r="H59" s="34">
        <f>SUM(J59:BE59)</f>
        <v>852641373.83128834</v>
      </c>
      <c r="I59" s="3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0</v>
      </c>
      <c r="W59" s="16">
        <v>0</v>
      </c>
      <c r="X59" s="16">
        <v>0</v>
      </c>
      <c r="Y59" s="16">
        <v>0</v>
      </c>
      <c r="Z59" s="16">
        <v>9192994.9477071613</v>
      </c>
      <c r="AA59" s="16">
        <v>12807898.346220013</v>
      </c>
      <c r="AB59" s="16">
        <v>16517007.840654729</v>
      </c>
      <c r="AC59" s="16">
        <v>20322185.583799358</v>
      </c>
      <c r="AD59" s="16">
        <v>24225326.540843498</v>
      </c>
      <c r="AE59" s="16">
        <v>24546399.158296704</v>
      </c>
      <c r="AF59" s="16">
        <v>24871727.141534325</v>
      </c>
      <c r="AG59" s="16">
        <v>25201366.889442392</v>
      </c>
      <c r="AH59" s="16">
        <v>25535375.548394818</v>
      </c>
      <c r="AI59" s="16">
        <v>25873811.022160292</v>
      </c>
      <c r="AJ59" s="16">
        <v>26216731.981940478</v>
      </c>
      <c r="AK59" s="16">
        <v>26564197.876541279</v>
      </c>
      <c r="AL59" s="16">
        <v>26829839.855306692</v>
      </c>
      <c r="AM59" s="16">
        <v>27098138.253859758</v>
      </c>
      <c r="AN59" s="16">
        <v>27369119.636398356</v>
      </c>
      <c r="AO59" s="16">
        <v>27642810.832762338</v>
      </c>
      <c r="AP59" s="16">
        <v>27919238.941089958</v>
      </c>
      <c r="AQ59" s="16">
        <v>28198431.330500856</v>
      </c>
      <c r="AR59" s="16">
        <v>28480415.643805865</v>
      </c>
      <c r="AS59" s="16">
        <v>28765219.800243922</v>
      </c>
      <c r="AT59" s="16">
        <v>29052871.998246361</v>
      </c>
      <c r="AU59" s="16">
        <v>29343400.718228824</v>
      </c>
      <c r="AV59" s="16">
        <v>29636834.72541111</v>
      </c>
      <c r="AW59" s="16">
        <v>29933203.072665222</v>
      </c>
      <c r="AX59" s="16">
        <v>30232535.103391871</v>
      </c>
      <c r="AY59" s="16">
        <v>30534860.454425797</v>
      </c>
      <c r="AZ59" s="16">
        <v>30840209.058970056</v>
      </c>
      <c r="BA59" s="16">
        <v>31148611.149559759</v>
      </c>
      <c r="BB59" s="16">
        <v>31460097.261055361</v>
      </c>
      <c r="BC59" s="16">
        <v>31774698.233665921</v>
      </c>
      <c r="BD59" s="16">
        <v>32092445.21600258</v>
      </c>
      <c r="BE59" s="16">
        <v>32413369.668162607</v>
      </c>
    </row>
    <row r="60" spans="1:57" s="2" customFormat="1" ht="13.5" customHeight="1" outlineLevel="2">
      <c r="G60" s="41"/>
      <c r="H60" s="3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2" customFormat="1" ht="13.5" customHeight="1" outlineLevel="2">
      <c r="E61" s="3" t="s">
        <v>39</v>
      </c>
      <c r="F61" s="3"/>
      <c r="G61" s="39"/>
      <c r="H61" s="57">
        <f t="shared" ref="H61" si="15">SUM(J61:BE61)</f>
        <v>45394733957.969856</v>
      </c>
      <c r="I61" s="3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>
        <v>0</v>
      </c>
      <c r="W61" s="16">
        <v>0</v>
      </c>
      <c r="X61" s="16">
        <v>0</v>
      </c>
      <c r="Y61" s="16">
        <v>0</v>
      </c>
      <c r="Z61" s="56">
        <v>503780338.42607653</v>
      </c>
      <c r="AA61" s="56">
        <v>702452905.2316376</v>
      </c>
      <c r="AB61" s="56">
        <v>906621188.27815056</v>
      </c>
      <c r="AC61" s="56">
        <v>1116400574.4666181</v>
      </c>
      <c r="AD61" s="56">
        <v>1331908610.6794987</v>
      </c>
      <c r="AE61" s="56">
        <v>1350665253.6812634</v>
      </c>
      <c r="AF61" s="56">
        <v>1369686037.6712875</v>
      </c>
      <c r="AG61" s="56">
        <v>1388974682.4229691</v>
      </c>
      <c r="AH61" s="56">
        <v>1408534960.0935268</v>
      </c>
      <c r="AI61" s="56">
        <v>1428370695.9616966</v>
      </c>
      <c r="AJ61" s="56">
        <v>1448485769.1758175</v>
      </c>
      <c r="AK61" s="56">
        <v>1468884113.5124512</v>
      </c>
      <c r="AL61" s="56">
        <v>1476228534.0800135</v>
      </c>
      <c r="AM61" s="56">
        <v>1483609676.7504134</v>
      </c>
      <c r="AN61" s="56">
        <v>1491027725.1341653</v>
      </c>
      <c r="AO61" s="56">
        <v>1498482863.759836</v>
      </c>
      <c r="AP61" s="56">
        <v>1505975278.078635</v>
      </c>
      <c r="AQ61" s="56">
        <v>1513505154.469028</v>
      </c>
      <c r="AR61" s="56">
        <v>1521072680.2413731</v>
      </c>
      <c r="AS61" s="56">
        <v>1528678043.6425796</v>
      </c>
      <c r="AT61" s="56">
        <v>1536321433.8607924</v>
      </c>
      <c r="AU61" s="56">
        <v>1544003041.0300961</v>
      </c>
      <c r="AV61" s="56">
        <v>1551723056.2352464</v>
      </c>
      <c r="AW61" s="56">
        <v>1559481671.5164225</v>
      </c>
      <c r="AX61" s="56">
        <v>1567279079.8740044</v>
      </c>
      <c r="AY61" s="56">
        <v>1575115475.2733743</v>
      </c>
      <c r="AZ61" s="56">
        <v>1582991052.6497409</v>
      </c>
      <c r="BA61" s="56">
        <v>1590906007.9129894</v>
      </c>
      <c r="BB61" s="56">
        <v>1598860537.9525542</v>
      </c>
      <c r="BC61" s="56">
        <v>1606854840.6423166</v>
      </c>
      <c r="BD61" s="56">
        <v>1614889114.8455281</v>
      </c>
      <c r="BE61" s="56">
        <v>1622963560.4197555</v>
      </c>
    </row>
    <row r="62" spans="1:57" s="2" customFormat="1" ht="13.5" customHeight="1" outlineLevel="2">
      <c r="G62" s="41"/>
      <c r="H62" s="3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s="2" customFormat="1" ht="13.5" customHeight="1" outlineLevel="2">
      <c r="E63" s="3" t="s">
        <v>2</v>
      </c>
      <c r="F63" s="3"/>
      <c r="G63" s="39"/>
      <c r="H63" s="57">
        <f t="shared" ref="H63" si="16">SUM(J63:BE63)</f>
        <v>453947339.57969856</v>
      </c>
      <c r="I63" s="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0</v>
      </c>
      <c r="W63" s="16">
        <v>0</v>
      </c>
      <c r="X63" s="16">
        <v>0</v>
      </c>
      <c r="Y63" s="16">
        <v>0</v>
      </c>
      <c r="Z63" s="16">
        <v>5037803.3842607653</v>
      </c>
      <c r="AA63" s="16">
        <v>7024529.052316376</v>
      </c>
      <c r="AB63" s="16">
        <v>9066211.8827815056</v>
      </c>
      <c r="AC63" s="16">
        <v>11164005.744666182</v>
      </c>
      <c r="AD63" s="16">
        <v>13319086.106794987</v>
      </c>
      <c r="AE63" s="16">
        <v>13506652.536812635</v>
      </c>
      <c r="AF63" s="16">
        <v>13696860.376712875</v>
      </c>
      <c r="AG63" s="16">
        <v>13889746.824229691</v>
      </c>
      <c r="AH63" s="16">
        <v>14085349.600935269</v>
      </c>
      <c r="AI63" s="16">
        <v>14283706.959616967</v>
      </c>
      <c r="AJ63" s="16">
        <v>14484857.691758174</v>
      </c>
      <c r="AK63" s="16">
        <v>14688841.135124512</v>
      </c>
      <c r="AL63" s="16">
        <v>14762285.340800136</v>
      </c>
      <c r="AM63" s="16">
        <v>14836096.767504135</v>
      </c>
      <c r="AN63" s="16">
        <v>14910277.251341654</v>
      </c>
      <c r="AO63" s="16">
        <v>14984828.63759836</v>
      </c>
      <c r="AP63" s="16">
        <v>15059752.78078635</v>
      </c>
      <c r="AQ63" s="16">
        <v>15135051.544690281</v>
      </c>
      <c r="AR63" s="16">
        <v>15210726.802413732</v>
      </c>
      <c r="AS63" s="16">
        <v>15286780.436425796</v>
      </c>
      <c r="AT63" s="16">
        <v>15363214.338607924</v>
      </c>
      <c r="AU63" s="16">
        <v>15440030.410300961</v>
      </c>
      <c r="AV63" s="16">
        <v>15517230.562352464</v>
      </c>
      <c r="AW63" s="16">
        <v>15594816.715164226</v>
      </c>
      <c r="AX63" s="16">
        <v>15672790.798740044</v>
      </c>
      <c r="AY63" s="16">
        <v>15751154.752733743</v>
      </c>
      <c r="AZ63" s="16">
        <v>15829910.526497409</v>
      </c>
      <c r="BA63" s="16">
        <v>15909060.079129893</v>
      </c>
      <c r="BB63" s="16">
        <v>15988605.379525542</v>
      </c>
      <c r="BC63" s="16">
        <v>16068548.406423166</v>
      </c>
      <c r="BD63" s="16">
        <v>16148891.148455281</v>
      </c>
      <c r="BE63" s="16">
        <v>16229635.604197554</v>
      </c>
    </row>
    <row r="64" spans="1:57" s="2" customFormat="1" ht="13.5" customHeight="1" outlineLevel="2">
      <c r="G64" s="41"/>
      <c r="H64" s="3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s="2" customFormat="1" ht="13.5" customHeight="1" outlineLevel="2" thickBot="1">
      <c r="E65" s="3" t="s">
        <v>0</v>
      </c>
      <c r="F65" s="10"/>
      <c r="G65" s="42"/>
      <c r="H65" s="14">
        <f>SUM(J65:BE65)</f>
        <v>45848681297.549545</v>
      </c>
      <c r="I65" s="10"/>
      <c r="J65" s="33">
        <f>SUM(J63, J61)</f>
        <v>0</v>
      </c>
      <c r="K65" s="33">
        <f t="shared" ref="K65:BE65" si="17">SUM(K63, K61)</f>
        <v>0</v>
      </c>
      <c r="L65" s="33">
        <f t="shared" si="17"/>
        <v>0</v>
      </c>
      <c r="M65" s="33">
        <f t="shared" si="17"/>
        <v>0</v>
      </c>
      <c r="N65" s="33">
        <f t="shared" si="17"/>
        <v>0</v>
      </c>
      <c r="O65" s="33">
        <f t="shared" si="17"/>
        <v>0</v>
      </c>
      <c r="P65" s="33">
        <f t="shared" si="17"/>
        <v>0</v>
      </c>
      <c r="Q65" s="33">
        <f t="shared" si="17"/>
        <v>0</v>
      </c>
      <c r="R65" s="33">
        <f t="shared" si="17"/>
        <v>0</v>
      </c>
      <c r="S65" s="33">
        <f t="shared" si="17"/>
        <v>0</v>
      </c>
      <c r="T65" s="33">
        <f t="shared" si="17"/>
        <v>0</v>
      </c>
      <c r="U65" s="33">
        <f t="shared" si="17"/>
        <v>0</v>
      </c>
      <c r="V65" s="33">
        <f t="shared" si="17"/>
        <v>0</v>
      </c>
      <c r="W65" s="33">
        <f t="shared" si="17"/>
        <v>0</v>
      </c>
      <c r="X65" s="33">
        <f t="shared" si="17"/>
        <v>0</v>
      </c>
      <c r="Y65" s="33">
        <f t="shared" si="17"/>
        <v>0</v>
      </c>
      <c r="Z65" s="33">
        <f t="shared" si="17"/>
        <v>508818141.81033731</v>
      </c>
      <c r="AA65" s="33">
        <f t="shared" si="17"/>
        <v>709477434.28395402</v>
      </c>
      <c r="AB65" s="33">
        <f t="shared" si="17"/>
        <v>915687400.16093206</v>
      </c>
      <c r="AC65" s="33">
        <f t="shared" si="17"/>
        <v>1127564580.2112842</v>
      </c>
      <c r="AD65" s="33">
        <f t="shared" si="17"/>
        <v>1345227696.7862937</v>
      </c>
      <c r="AE65" s="33">
        <f t="shared" si="17"/>
        <v>1364171906.218076</v>
      </c>
      <c r="AF65" s="33">
        <f t="shared" si="17"/>
        <v>1383382898.0480003</v>
      </c>
      <c r="AG65" s="33">
        <f t="shared" si="17"/>
        <v>1402864429.2471988</v>
      </c>
      <c r="AH65" s="33">
        <f t="shared" si="17"/>
        <v>1422620309.6944621</v>
      </c>
      <c r="AI65" s="33">
        <f t="shared" si="17"/>
        <v>1442654402.9213135</v>
      </c>
      <c r="AJ65" s="33">
        <f t="shared" si="17"/>
        <v>1462970626.8675756</v>
      </c>
      <c r="AK65" s="33">
        <f t="shared" si="17"/>
        <v>1483572954.6475756</v>
      </c>
      <c r="AL65" s="33">
        <f t="shared" si="17"/>
        <v>1490990819.4208136</v>
      </c>
      <c r="AM65" s="33">
        <f t="shared" si="17"/>
        <v>1498445773.5179176</v>
      </c>
      <c r="AN65" s="33">
        <f t="shared" si="17"/>
        <v>1505938002.3855069</v>
      </c>
      <c r="AO65" s="33">
        <f t="shared" si="17"/>
        <v>1513467692.3974342</v>
      </c>
      <c r="AP65" s="33">
        <f t="shared" si="17"/>
        <v>1521035030.8594213</v>
      </c>
      <c r="AQ65" s="33">
        <f t="shared" si="17"/>
        <v>1528640206.0137184</v>
      </c>
      <c r="AR65" s="33">
        <f t="shared" si="17"/>
        <v>1536283407.0437868</v>
      </c>
      <c r="AS65" s="33">
        <f t="shared" si="17"/>
        <v>1543964824.0790052</v>
      </c>
      <c r="AT65" s="33">
        <f t="shared" si="17"/>
        <v>1551684648.1994004</v>
      </c>
      <c r="AU65" s="33">
        <f t="shared" si="17"/>
        <v>1559443071.440397</v>
      </c>
      <c r="AV65" s="33">
        <f t="shared" si="17"/>
        <v>1567240286.7975988</v>
      </c>
      <c r="AW65" s="33">
        <f t="shared" si="17"/>
        <v>1575076488.2315867</v>
      </c>
      <c r="AX65" s="33">
        <f t="shared" si="17"/>
        <v>1582951870.6727445</v>
      </c>
      <c r="AY65" s="33">
        <f t="shared" si="17"/>
        <v>1590866630.026108</v>
      </c>
      <c r="AZ65" s="33">
        <f t="shared" si="17"/>
        <v>1598820963.1762383</v>
      </c>
      <c r="BA65" s="33">
        <f t="shared" si="17"/>
        <v>1606815067.9921193</v>
      </c>
      <c r="BB65" s="33">
        <f t="shared" si="17"/>
        <v>1614849143.3320799</v>
      </c>
      <c r="BC65" s="33">
        <f t="shared" si="17"/>
        <v>1622923389.0487397</v>
      </c>
      <c r="BD65" s="33">
        <f t="shared" si="17"/>
        <v>1631038005.9939835</v>
      </c>
      <c r="BE65" s="33">
        <f t="shared" si="17"/>
        <v>1639193196.023953</v>
      </c>
    </row>
    <row r="66" spans="1:57" customFormat="1" ht="13.5" customHeight="1" outlineLevel="1" thickTop="1">
      <c r="A66" s="4"/>
      <c r="B66" s="20"/>
      <c r="C66" s="20"/>
      <c r="D66" s="20"/>
      <c r="E66" s="2" t="s">
        <v>1</v>
      </c>
      <c r="F66" s="2"/>
      <c r="G66" s="41"/>
      <c r="H66" s="2"/>
      <c r="I66" s="11"/>
      <c r="J66" s="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ht="13.5" customHeight="1" outlineLevel="1">
      <c r="A67" s="35" t="s">
        <v>58</v>
      </c>
      <c r="B67" s="36"/>
      <c r="C67" s="36"/>
      <c r="D67" s="36"/>
      <c r="E67" s="37"/>
      <c r="F67" s="37"/>
      <c r="G67" s="40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3.5" customHeight="1" outlineLevel="2">
      <c r="A68" s="2"/>
      <c r="C68" s="20"/>
      <c r="D68" s="20"/>
      <c r="H68" s="2"/>
      <c r="I68" s="11"/>
      <c r="J68" s="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ht="13.5" customHeight="1" outlineLevel="2">
      <c r="A69" s="2"/>
      <c r="B69" s="19" t="s">
        <v>7</v>
      </c>
      <c r="C69" s="19"/>
      <c r="D69" s="19"/>
      <c r="E69" s="3"/>
      <c r="F69" s="3"/>
      <c r="G69" s="39"/>
      <c r="H69" s="3"/>
      <c r="I69" s="9"/>
      <c r="J69" s="3"/>
      <c r="K69" s="3"/>
      <c r="L69" s="3"/>
      <c r="M69" s="3"/>
      <c r="N69" s="3"/>
      <c r="O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1:57" ht="13.5" customHeight="1" outlineLevel="2">
      <c r="A70" s="2"/>
      <c r="B70" s="2"/>
      <c r="E70" s="3" t="s">
        <v>5</v>
      </c>
      <c r="F70" s="3"/>
      <c r="G70" s="39" t="s">
        <v>4</v>
      </c>
      <c r="H70" s="34">
        <f>SUM(J70:BE70)</f>
        <v>435799229.95831609</v>
      </c>
      <c r="I70" s="3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4222912.4000000004</v>
      </c>
      <c r="W70" s="16">
        <v>5812334.9665723071</v>
      </c>
      <c r="X70" s="16">
        <v>7404945.2114548655</v>
      </c>
      <c r="Y70" s="16">
        <v>9000747.9337184727</v>
      </c>
      <c r="Z70" s="16">
        <v>10599747.938857602</v>
      </c>
      <c r="AA70" s="16">
        <v>10740232.683586854</v>
      </c>
      <c r="AB70" s="16">
        <v>10882579.355940754</v>
      </c>
      <c r="AC70" s="16">
        <v>11026812.63315017</v>
      </c>
      <c r="AD70" s="16">
        <v>11172957.519507945</v>
      </c>
      <c r="AE70" s="16">
        <v>11321039.350703644</v>
      </c>
      <c r="AF70" s="16">
        <v>11471083.798215745</v>
      </c>
      <c r="AG70" s="16">
        <v>11623116.873762058</v>
      </c>
      <c r="AH70" s="16">
        <v>11777164.933809109</v>
      </c>
      <c r="AI70" s="16">
        <v>11933254.684141304</v>
      </c>
      <c r="AJ70" s="16">
        <v>12091413.184490647</v>
      </c>
      <c r="AK70" s="16">
        <v>12251667.853227815</v>
      </c>
      <c r="AL70" s="16">
        <v>12374184.531760093</v>
      </c>
      <c r="AM70" s="16">
        <v>12497926.377077693</v>
      </c>
      <c r="AN70" s="16">
        <v>12622905.640848471</v>
      </c>
      <c r="AO70" s="16">
        <v>12749134.697256956</v>
      </c>
      <c r="AP70" s="16">
        <v>12876626.044229526</v>
      </c>
      <c r="AQ70" s="16">
        <v>13005392.304671822</v>
      </c>
      <c r="AR70" s="16">
        <v>13135446.22771854</v>
      </c>
      <c r="AS70" s="16">
        <v>13266800.689995725</v>
      </c>
      <c r="AT70" s="16">
        <v>13399468.696895681</v>
      </c>
      <c r="AU70" s="16">
        <v>13533463.383864637</v>
      </c>
      <c r="AV70" s="16">
        <v>13668798.017703284</v>
      </c>
      <c r="AW70" s="16">
        <v>13805485.997880317</v>
      </c>
      <c r="AX70" s="16">
        <v>13943540.85785912</v>
      </c>
      <c r="AY70" s="16">
        <v>14082976.266437711</v>
      </c>
      <c r="AZ70" s="16">
        <v>14223806.029102089</v>
      </c>
      <c r="BA70" s="16">
        <v>14366044.089393109</v>
      </c>
      <c r="BB70" s="16">
        <v>14509704.53028704</v>
      </c>
      <c r="BC70" s="16">
        <v>14654801.57558991</v>
      </c>
      <c r="BD70" s="16">
        <v>14801349.591345809</v>
      </c>
      <c r="BE70" s="16">
        <v>14949363.087259268</v>
      </c>
    </row>
    <row r="71" spans="1:57" ht="13.5" customHeight="1" outlineLevel="2">
      <c r="A71" s="2"/>
      <c r="B71" s="2"/>
      <c r="H71" s="3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ht="13.5" customHeight="1" outlineLevel="2">
      <c r="A72" s="2"/>
      <c r="B72" s="2"/>
      <c r="E72" s="3" t="s">
        <v>39</v>
      </c>
      <c r="F72" s="3"/>
      <c r="G72" s="39"/>
      <c r="H72" s="57">
        <f t="shared" ref="H72" si="18">SUM(J72:BE72)</f>
        <v>63703424394.617538</v>
      </c>
      <c r="I72" s="3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56">
        <v>347072953.01965165</v>
      </c>
      <c r="W72" s="56">
        <v>491800219.70424443</v>
      </c>
      <c r="X72" s="56">
        <v>645043967.81840837</v>
      </c>
      <c r="Y72" s="56">
        <v>807189405.83862412</v>
      </c>
      <c r="Z72" s="56">
        <v>978637327.75949204</v>
      </c>
      <c r="AA72" s="56">
        <v>1022191587.8315836</v>
      </c>
      <c r="AB72" s="56">
        <v>1067684230.5063195</v>
      </c>
      <c r="AC72" s="56">
        <v>1115201523.5129189</v>
      </c>
      <c r="AD72" s="56">
        <v>1164833573.9264009</v>
      </c>
      <c r="AE72" s="56">
        <v>1216674499.0376925</v>
      </c>
      <c r="AF72" s="56">
        <v>1270822604.8283112</v>
      </c>
      <c r="AG72" s="56">
        <v>1327380572.3880644</v>
      </c>
      <c r="AH72" s="56">
        <v>1386455652.6292706</v>
      </c>
      <c r="AI72" s="56">
        <v>1448159869.6667356</v>
      </c>
      <c r="AJ72" s="56">
        <v>1512610233.2491598</v>
      </c>
      <c r="AK72" s="56">
        <v>1579928960.6448019</v>
      </c>
      <c r="AL72" s="56">
        <v>1635463463.6114664</v>
      </c>
      <c r="AM72" s="56">
        <v>1692950004.3574095</v>
      </c>
      <c r="AN72" s="56">
        <v>1752457197.0105724</v>
      </c>
      <c r="AO72" s="56">
        <v>1814056067.4854939</v>
      </c>
      <c r="AP72" s="56">
        <v>1877820138.2576089</v>
      </c>
      <c r="AQ72" s="56">
        <v>1943825516.1173637</v>
      </c>
      <c r="AR72" s="56">
        <v>2012150983.0088887</v>
      </c>
      <c r="AS72" s="56">
        <v>2082878090.061651</v>
      </c>
      <c r="AT72" s="56">
        <v>2156091254.9273181</v>
      </c>
      <c r="AU72" s="56">
        <v>2231877862.538013</v>
      </c>
      <c r="AV72" s="56">
        <v>2310328369.4062238</v>
      </c>
      <c r="AW72" s="56">
        <v>2391536411.5908527</v>
      </c>
      <c r="AX72" s="56">
        <v>2475598916.458271</v>
      </c>
      <c r="AY72" s="56">
        <v>2562616218.371779</v>
      </c>
      <c r="AZ72" s="56">
        <v>2652692178.447547</v>
      </c>
      <c r="BA72" s="56">
        <v>2745934308.5199776</v>
      </c>
      <c r="BB72" s="56">
        <v>2842453899.4644547</v>
      </c>
      <c r="BC72" s="56">
        <v>2942366154.0306301</v>
      </c>
      <c r="BD72" s="56">
        <v>3045790324.3448062</v>
      </c>
      <c r="BE72" s="56">
        <v>3152849854.2455263</v>
      </c>
    </row>
    <row r="73" spans="1:57" ht="13.5" customHeight="1" outlineLevel="2">
      <c r="A73" s="2"/>
      <c r="B73" s="2"/>
      <c r="H73" s="3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ht="13.5" customHeight="1" outlineLevel="2">
      <c r="A74" s="2"/>
      <c r="B74" s="2"/>
      <c r="E74" s="3" t="s">
        <v>2</v>
      </c>
      <c r="F74" s="3"/>
      <c r="G74" s="39"/>
      <c r="H74" s="57">
        <f t="shared" ref="H74" si="19">SUM(J74:BE74)</f>
        <v>637034243.94617534</v>
      </c>
      <c r="I74" s="3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56">
        <v>3470729.5301965168</v>
      </c>
      <c r="W74" s="56">
        <v>4918002.1970424447</v>
      </c>
      <c r="X74" s="56">
        <v>6450439.6781840846</v>
      </c>
      <c r="Y74" s="56">
        <v>8071894.0583862411</v>
      </c>
      <c r="Z74" s="56">
        <v>9786373.2775949221</v>
      </c>
      <c r="AA74" s="56">
        <v>10221915.878315836</v>
      </c>
      <c r="AB74" s="56">
        <v>10676842.305063196</v>
      </c>
      <c r="AC74" s="56">
        <v>11152015.235129191</v>
      </c>
      <c r="AD74" s="56">
        <v>11648335.739264011</v>
      </c>
      <c r="AE74" s="56">
        <v>12166744.990376927</v>
      </c>
      <c r="AF74" s="56">
        <v>12708226.048283111</v>
      </c>
      <c r="AG74" s="56">
        <v>13273805.723880645</v>
      </c>
      <c r="AH74" s="56">
        <v>13864556.526292704</v>
      </c>
      <c r="AI74" s="56">
        <v>14481598.696667358</v>
      </c>
      <c r="AJ74" s="56">
        <v>15126102.332491599</v>
      </c>
      <c r="AK74" s="56">
        <v>15799289.606448017</v>
      </c>
      <c r="AL74" s="56">
        <v>16354634.636114663</v>
      </c>
      <c r="AM74" s="56">
        <v>16929500.043574095</v>
      </c>
      <c r="AN74" s="56">
        <v>17524571.970105723</v>
      </c>
      <c r="AO74" s="56">
        <v>18140560.674854938</v>
      </c>
      <c r="AP74" s="56">
        <v>18778201.382576089</v>
      </c>
      <c r="AQ74" s="56">
        <v>19438255.161173638</v>
      </c>
      <c r="AR74" s="56">
        <v>20121509.830088887</v>
      </c>
      <c r="AS74" s="56">
        <v>20828780.900616512</v>
      </c>
      <c r="AT74" s="56">
        <v>21560912.549273182</v>
      </c>
      <c r="AU74" s="56">
        <v>22318778.625380129</v>
      </c>
      <c r="AV74" s="56">
        <v>23103283.694062237</v>
      </c>
      <c r="AW74" s="56">
        <v>23915364.115908526</v>
      </c>
      <c r="AX74" s="56">
        <v>24755989.164582707</v>
      </c>
      <c r="AY74" s="56">
        <v>25626162.183717791</v>
      </c>
      <c r="AZ74" s="56">
        <v>26526921.784475472</v>
      </c>
      <c r="BA74" s="56">
        <v>27459343.085199777</v>
      </c>
      <c r="BB74" s="56">
        <v>28424538.994644545</v>
      </c>
      <c r="BC74" s="56">
        <v>29423661.5403063</v>
      </c>
      <c r="BD74" s="56">
        <v>30457903.243448067</v>
      </c>
      <c r="BE74" s="56">
        <v>31528498.542455263</v>
      </c>
    </row>
    <row r="75" spans="1:57" ht="13.5" customHeight="1" outlineLevel="2">
      <c r="A75" s="2"/>
      <c r="B75" s="2"/>
      <c r="H75" s="3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ht="13.5" customHeight="1" outlineLevel="2" thickBot="1">
      <c r="A76" s="2"/>
      <c r="B76" s="2"/>
      <c r="E76" s="3" t="s">
        <v>0</v>
      </c>
      <c r="F76" s="10"/>
      <c r="G76" s="42"/>
      <c r="H76" s="14">
        <f>SUM(J76:BE76)</f>
        <v>64340458638.563721</v>
      </c>
      <c r="I76" s="10"/>
      <c r="J76" s="33">
        <f>SUM(J74, J72)</f>
        <v>0</v>
      </c>
      <c r="K76" s="33">
        <f t="shared" ref="K76:BE76" si="20">SUM(K74, K72)</f>
        <v>0</v>
      </c>
      <c r="L76" s="33">
        <f t="shared" si="20"/>
        <v>0</v>
      </c>
      <c r="M76" s="33">
        <f t="shared" si="20"/>
        <v>0</v>
      </c>
      <c r="N76" s="33">
        <f t="shared" si="20"/>
        <v>0</v>
      </c>
      <c r="O76" s="33">
        <f t="shared" si="20"/>
        <v>0</v>
      </c>
      <c r="P76" s="33">
        <f t="shared" si="20"/>
        <v>0</v>
      </c>
      <c r="Q76" s="33">
        <f t="shared" si="20"/>
        <v>0</v>
      </c>
      <c r="R76" s="33">
        <f t="shared" si="20"/>
        <v>0</v>
      </c>
      <c r="S76" s="33">
        <f t="shared" si="20"/>
        <v>0</v>
      </c>
      <c r="T76" s="33">
        <f t="shared" si="20"/>
        <v>0</v>
      </c>
      <c r="U76" s="33">
        <f t="shared" si="20"/>
        <v>0</v>
      </c>
      <c r="V76" s="33">
        <f t="shared" si="20"/>
        <v>350543682.54984814</v>
      </c>
      <c r="W76" s="33">
        <f t="shared" si="20"/>
        <v>496718221.9012869</v>
      </c>
      <c r="X76" s="33">
        <f t="shared" si="20"/>
        <v>651494407.4965924</v>
      </c>
      <c r="Y76" s="33">
        <f t="shared" si="20"/>
        <v>815261299.89701033</v>
      </c>
      <c r="Z76" s="33">
        <f t="shared" si="20"/>
        <v>988423701.03708696</v>
      </c>
      <c r="AA76" s="33">
        <f t="shared" si="20"/>
        <v>1032413503.7098994</v>
      </c>
      <c r="AB76" s="33">
        <f t="shared" si="20"/>
        <v>1078361072.8113828</v>
      </c>
      <c r="AC76" s="33">
        <f t="shared" si="20"/>
        <v>1126353538.7480481</v>
      </c>
      <c r="AD76" s="33">
        <f t="shared" si="20"/>
        <v>1176481909.6656649</v>
      </c>
      <c r="AE76" s="33">
        <f t="shared" si="20"/>
        <v>1228841244.0280695</v>
      </c>
      <c r="AF76" s="33">
        <f t="shared" si="20"/>
        <v>1283530830.8765943</v>
      </c>
      <c r="AG76" s="33">
        <f t="shared" si="20"/>
        <v>1340654378.1119449</v>
      </c>
      <c r="AH76" s="33">
        <f t="shared" si="20"/>
        <v>1400320209.1555634</v>
      </c>
      <c r="AI76" s="33">
        <f t="shared" si="20"/>
        <v>1462641468.3634031</v>
      </c>
      <c r="AJ76" s="33">
        <f t="shared" si="20"/>
        <v>1527736335.5816514</v>
      </c>
      <c r="AK76" s="33">
        <f t="shared" si="20"/>
        <v>1595728250.2512498</v>
      </c>
      <c r="AL76" s="33">
        <f t="shared" si="20"/>
        <v>1651818098.247581</v>
      </c>
      <c r="AM76" s="33">
        <f t="shared" si="20"/>
        <v>1709879504.4009836</v>
      </c>
      <c r="AN76" s="33">
        <f t="shared" si="20"/>
        <v>1769981768.9806781</v>
      </c>
      <c r="AO76" s="33">
        <f t="shared" si="20"/>
        <v>1832196628.1603489</v>
      </c>
      <c r="AP76" s="33">
        <f t="shared" si="20"/>
        <v>1896598339.6401849</v>
      </c>
      <c r="AQ76" s="33">
        <f t="shared" si="20"/>
        <v>1963263771.2785373</v>
      </c>
      <c r="AR76" s="33">
        <f t="shared" si="20"/>
        <v>2032272492.8389776</v>
      </c>
      <c r="AS76" s="33">
        <f t="shared" si="20"/>
        <v>2103706870.9622674</v>
      </c>
      <c r="AT76" s="33">
        <f t="shared" si="20"/>
        <v>2177652167.4765911</v>
      </c>
      <c r="AU76" s="33">
        <f t="shared" si="20"/>
        <v>2254196641.163393</v>
      </c>
      <c r="AV76" s="33">
        <f t="shared" si="20"/>
        <v>2333431653.100286</v>
      </c>
      <c r="AW76" s="33">
        <f t="shared" si="20"/>
        <v>2415451775.7067614</v>
      </c>
      <c r="AX76" s="33">
        <f t="shared" si="20"/>
        <v>2500354905.6228538</v>
      </c>
      <c r="AY76" s="33">
        <f t="shared" si="20"/>
        <v>2588242380.5554967</v>
      </c>
      <c r="AZ76" s="33">
        <f t="shared" si="20"/>
        <v>2679219100.2320223</v>
      </c>
      <c r="BA76" s="33">
        <f t="shared" si="20"/>
        <v>2773393651.6051774</v>
      </c>
      <c r="BB76" s="33">
        <f t="shared" si="20"/>
        <v>2870878438.4590993</v>
      </c>
      <c r="BC76" s="33">
        <f t="shared" si="20"/>
        <v>2971789815.5709362</v>
      </c>
      <c r="BD76" s="33">
        <f t="shared" si="20"/>
        <v>3076248227.5882545</v>
      </c>
      <c r="BE76" s="33">
        <f t="shared" si="20"/>
        <v>3184378352.7879815</v>
      </c>
    </row>
    <row r="77" spans="1:57" ht="13.5" customHeight="1" outlineLevel="2" thickTop="1">
      <c r="C77" s="20"/>
      <c r="D77" s="20"/>
      <c r="H77" s="2"/>
      <c r="I77" s="11"/>
      <c r="J77" s="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ht="13.5" customHeight="1" outlineLevel="2">
      <c r="A78" s="2"/>
      <c r="B78" s="19" t="s">
        <v>16</v>
      </c>
      <c r="C78" s="19"/>
      <c r="D78" s="19"/>
      <c r="E78" s="3"/>
      <c r="F78" s="3"/>
      <c r="G78" s="39"/>
      <c r="H78" s="3"/>
      <c r="I78" s="9"/>
      <c r="J78" s="3"/>
      <c r="K78" s="3"/>
      <c r="L78" s="3"/>
      <c r="M78" s="3"/>
      <c r="N78" s="3"/>
      <c r="O78" s="2"/>
      <c r="P78" s="3"/>
      <c r="Q78" s="3"/>
      <c r="R78" s="3"/>
      <c r="S78" s="3"/>
      <c r="T78" s="3"/>
      <c r="U78" s="3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</row>
    <row r="79" spans="1:57" ht="13.5" customHeight="1" outlineLevel="2">
      <c r="A79" s="2"/>
      <c r="B79" s="2"/>
      <c r="E79" s="3" t="s">
        <v>5</v>
      </c>
      <c r="F79" s="3"/>
      <c r="G79" s="39" t="s">
        <v>4</v>
      </c>
      <c r="H79" s="34">
        <f>SUM(J79:BE79)</f>
        <v>1429221464.3513176</v>
      </c>
      <c r="I79" s="3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>
        <v>0</v>
      </c>
      <c r="W79" s="16">
        <v>0</v>
      </c>
      <c r="X79" s="16">
        <v>0</v>
      </c>
      <c r="Y79" s="16">
        <v>0</v>
      </c>
      <c r="Z79" s="16">
        <v>15409556.82445696</v>
      </c>
      <c r="AA79" s="16">
        <v>21468959.625303667</v>
      </c>
      <c r="AB79" s="16">
        <v>27686273.335117016</v>
      </c>
      <c r="AC79" s="16">
        <v>34064619.346801765</v>
      </c>
      <c r="AD79" s="16">
        <v>40607174.054333508</v>
      </c>
      <c r="AE79" s="16">
        <v>41145365.010769993</v>
      </c>
      <c r="AF79" s="16">
        <v>41690688.93108134</v>
      </c>
      <c r="AG79" s="16">
        <v>42243240.352667406</v>
      </c>
      <c r="AH79" s="16">
        <v>42803115.065888233</v>
      </c>
      <c r="AI79" s="16">
        <v>43370410.130670339</v>
      </c>
      <c r="AJ79" s="16">
        <v>43945223.893332973</v>
      </c>
      <c r="AK79" s="16">
        <v>44527656.003637485</v>
      </c>
      <c r="AL79" s="16">
        <v>44972932.563673869</v>
      </c>
      <c r="AM79" s="16">
        <v>45422661.889310606</v>
      </c>
      <c r="AN79" s="16">
        <v>45876888.508203708</v>
      </c>
      <c r="AO79" s="16">
        <v>46335657.393285751</v>
      </c>
      <c r="AP79" s="16">
        <v>46799013.967218608</v>
      </c>
      <c r="AQ79" s="16">
        <v>47267004.10689079</v>
      </c>
      <c r="AR79" s="16">
        <v>47739674.147959702</v>
      </c>
      <c r="AS79" s="16">
        <v>48217070.8894393</v>
      </c>
      <c r="AT79" s="16">
        <v>48699241.598333687</v>
      </c>
      <c r="AU79" s="16">
        <v>49186234.014317021</v>
      </c>
      <c r="AV79" s="16">
        <v>49678096.354460195</v>
      </c>
      <c r="AW79" s="16">
        <v>50174877.318004802</v>
      </c>
      <c r="AX79" s="16">
        <v>50676626.091184855</v>
      </c>
      <c r="AY79" s="16">
        <v>51183392.352096707</v>
      </c>
      <c r="AZ79" s="16">
        <v>51695226.275617674</v>
      </c>
      <c r="BA79" s="16">
        <v>52212178.53837385</v>
      </c>
      <c r="BB79" s="16">
        <v>52734300.323757589</v>
      </c>
      <c r="BC79" s="16">
        <v>53261643.326995164</v>
      </c>
      <c r="BD79" s="16">
        <v>53794259.760265119</v>
      </c>
      <c r="BE79" s="16">
        <v>54332202.35786777</v>
      </c>
    </row>
    <row r="80" spans="1:57" ht="13.5" customHeight="1" outlineLevel="2">
      <c r="A80" s="2"/>
      <c r="B80" s="2"/>
      <c r="H80" s="3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60" ht="13.5" customHeight="1" outlineLevel="2">
      <c r="A81" s="2"/>
      <c r="B81" s="2"/>
      <c r="E81" s="3" t="s">
        <v>39</v>
      </c>
      <c r="F81" s="3"/>
      <c r="G81" s="39"/>
      <c r="H81" s="57">
        <f t="shared" ref="H81" si="21">SUM(J81:BE81)</f>
        <v>186784647206.27917</v>
      </c>
      <c r="I81" s="3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0</v>
      </c>
      <c r="W81" s="16">
        <v>0</v>
      </c>
      <c r="X81" s="16">
        <v>0</v>
      </c>
      <c r="Y81" s="16">
        <v>0</v>
      </c>
      <c r="Z81" s="16">
        <v>1221121345.578325</v>
      </c>
      <c r="AA81" s="16">
        <v>1753767617.6633115</v>
      </c>
      <c r="AB81" s="16">
        <v>2331406071.1220222</v>
      </c>
      <c r="AC81" s="16">
        <v>2956986450.4496522</v>
      </c>
      <c r="AD81" s="16">
        <v>3633631941.1203341</v>
      </c>
      <c r="AE81" s="16">
        <v>3795346752.1955838</v>
      </c>
      <c r="AF81" s="16">
        <v>3964258681.896183</v>
      </c>
      <c r="AG81" s="16">
        <v>4140688038.0292101</v>
      </c>
      <c r="AH81" s="16">
        <v>4324969383.7025928</v>
      </c>
      <c r="AI81" s="16">
        <v>4517452171.7573614</v>
      </c>
      <c r="AJ81" s="16">
        <v>4718501407.4353094</v>
      </c>
      <c r="AK81" s="16">
        <v>4928498340.5386763</v>
      </c>
      <c r="AL81" s="16">
        <v>5101735057.2086096</v>
      </c>
      <c r="AM81" s="16">
        <v>5281061044.469492</v>
      </c>
      <c r="AN81" s="16">
        <v>5466690340.1825943</v>
      </c>
      <c r="AO81" s="16">
        <v>5658844505.6400127</v>
      </c>
      <c r="AP81" s="16">
        <v>5857752890.0132589</v>
      </c>
      <c r="AQ81" s="16">
        <v>6063652904.0972252</v>
      </c>
      <c r="AR81" s="16">
        <v>6276790303.6762409</v>
      </c>
      <c r="AS81" s="16">
        <v>6497419482.850462</v>
      </c>
      <c r="AT81" s="16">
        <v>6725803777.6726551</v>
      </c>
      <c r="AU81" s="16">
        <v>6962215780.4578476</v>
      </c>
      <c r="AV81" s="16">
        <v>7206937665.1409407</v>
      </c>
      <c r="AW81" s="16">
        <v>7460261524.0706463</v>
      </c>
      <c r="AX81" s="16">
        <v>7722489716.6417284</v>
      </c>
      <c r="AY81" s="16">
        <v>7993935230.1816845</v>
      </c>
      <c r="AZ81" s="16">
        <v>8274922053.5225697</v>
      </c>
      <c r="BA81" s="16">
        <v>8565785563.7038879</v>
      </c>
      <c r="BB81" s="16">
        <v>8866872926.2680798</v>
      </c>
      <c r="BC81" s="16">
        <v>9178543509.6264019</v>
      </c>
      <c r="BD81" s="16">
        <v>9501169313.9897671</v>
      </c>
      <c r="BE81" s="16">
        <v>9835135415.3765068</v>
      </c>
    </row>
    <row r="82" spans="1:60" ht="13.5" customHeight="1" outlineLevel="2">
      <c r="A82" s="2"/>
      <c r="B82" s="2"/>
      <c r="H82" s="3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60" ht="13.5" customHeight="1" outlineLevel="2">
      <c r="A83" s="2"/>
      <c r="B83" s="2"/>
      <c r="E83" s="3" t="s">
        <v>2</v>
      </c>
      <c r="F83" s="3"/>
      <c r="G83" s="39"/>
      <c r="H83" s="57">
        <f t="shared" ref="H83" si="22">SUM(J83:BE83)</f>
        <v>1867846472.0627918</v>
      </c>
      <c r="I83" s="3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>
        <v>0</v>
      </c>
      <c r="W83" s="16">
        <v>0</v>
      </c>
      <c r="X83" s="16">
        <v>0</v>
      </c>
      <c r="Y83" s="16">
        <v>0</v>
      </c>
      <c r="Z83" s="16">
        <v>12211213.45578325</v>
      </c>
      <c r="AA83" s="16">
        <v>17537676.176633116</v>
      </c>
      <c r="AB83" s="16">
        <v>23314060.71122022</v>
      </c>
      <c r="AC83" s="16">
        <v>29569864.504496526</v>
      </c>
      <c r="AD83" s="16">
        <v>36336319.41120334</v>
      </c>
      <c r="AE83" s="16">
        <v>37953467.52195584</v>
      </c>
      <c r="AF83" s="16">
        <v>39642586.818961829</v>
      </c>
      <c r="AG83" s="16">
        <v>41406880.380292103</v>
      </c>
      <c r="AH83" s="16">
        <v>43249693.837025926</v>
      </c>
      <c r="AI83" s="16">
        <v>45174521.71757362</v>
      </c>
      <c r="AJ83" s="16">
        <v>47185014.074353091</v>
      </c>
      <c r="AK83" s="16">
        <v>49284983.405386761</v>
      </c>
      <c r="AL83" s="16">
        <v>51017350.572086103</v>
      </c>
      <c r="AM83" s="16">
        <v>52810610.444694921</v>
      </c>
      <c r="AN83" s="16">
        <v>54666903.40182595</v>
      </c>
      <c r="AO83" s="16">
        <v>56588445.056400128</v>
      </c>
      <c r="AP83" s="16">
        <v>58577528.900132589</v>
      </c>
      <c r="AQ83" s="16">
        <v>60636529.040972248</v>
      </c>
      <c r="AR83" s="16">
        <v>62767903.036762409</v>
      </c>
      <c r="AS83" s="16">
        <v>64974194.828504615</v>
      </c>
      <c r="AT83" s="16">
        <v>67258037.776726559</v>
      </c>
      <c r="AU83" s="16">
        <v>69622157.804578483</v>
      </c>
      <c r="AV83" s="16">
        <v>72069376.651409417</v>
      </c>
      <c r="AW83" s="16">
        <v>74602615.240706474</v>
      </c>
      <c r="AX83" s="16">
        <v>77224897.166417286</v>
      </c>
      <c r="AY83" s="16">
        <v>79939352.301816851</v>
      </c>
      <c r="AZ83" s="16">
        <v>82749220.535225689</v>
      </c>
      <c r="BA83" s="16">
        <v>85657855.637038887</v>
      </c>
      <c r="BB83" s="16">
        <v>88668729.262680799</v>
      </c>
      <c r="BC83" s="16">
        <v>91785435.09626402</v>
      </c>
      <c r="BD83" s="16">
        <v>95011693.139897674</v>
      </c>
      <c r="BE83" s="16">
        <v>98351354.153765082</v>
      </c>
    </row>
    <row r="84" spans="1:60" ht="13.5" customHeight="1" outlineLevel="2">
      <c r="A84" s="2"/>
      <c r="B84" s="2"/>
      <c r="H84" s="3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60" ht="13.5" customHeight="1" outlineLevel="2" thickBot="1">
      <c r="A85" s="2"/>
      <c r="B85" s="2"/>
      <c r="E85" s="3" t="s">
        <v>0</v>
      </c>
      <c r="F85" s="10"/>
      <c r="G85" s="42"/>
      <c r="H85" s="14">
        <f>SUM(J85:BE85)</f>
        <v>188652493678.34195</v>
      </c>
      <c r="I85" s="10"/>
      <c r="J85" s="33">
        <f>SUM(J83, J81)</f>
        <v>0</v>
      </c>
      <c r="K85" s="33">
        <f t="shared" ref="K85:BE85" si="23">SUM(K83, K81)</f>
        <v>0</v>
      </c>
      <c r="L85" s="33">
        <f t="shared" si="23"/>
        <v>0</v>
      </c>
      <c r="M85" s="33">
        <f t="shared" si="23"/>
        <v>0</v>
      </c>
      <c r="N85" s="33">
        <f t="shared" si="23"/>
        <v>0</v>
      </c>
      <c r="O85" s="33">
        <f t="shared" si="23"/>
        <v>0</v>
      </c>
      <c r="P85" s="33">
        <f t="shared" si="23"/>
        <v>0</v>
      </c>
      <c r="Q85" s="33">
        <f t="shared" si="23"/>
        <v>0</v>
      </c>
      <c r="R85" s="33">
        <f t="shared" si="23"/>
        <v>0</v>
      </c>
      <c r="S85" s="33">
        <f t="shared" si="23"/>
        <v>0</v>
      </c>
      <c r="T85" s="33">
        <f t="shared" si="23"/>
        <v>0</v>
      </c>
      <c r="U85" s="33">
        <f t="shared" si="23"/>
        <v>0</v>
      </c>
      <c r="V85" s="33">
        <f t="shared" si="23"/>
        <v>0</v>
      </c>
      <c r="W85" s="33">
        <f t="shared" si="23"/>
        <v>0</v>
      </c>
      <c r="X85" s="33">
        <f t="shared" si="23"/>
        <v>0</v>
      </c>
      <c r="Y85" s="33">
        <f t="shared" si="23"/>
        <v>0</v>
      </c>
      <c r="Z85" s="33">
        <f t="shared" si="23"/>
        <v>1233332559.0341084</v>
      </c>
      <c r="AA85" s="33">
        <f t="shared" si="23"/>
        <v>1771305293.8399446</v>
      </c>
      <c r="AB85" s="33">
        <f t="shared" si="23"/>
        <v>2354720131.8332424</v>
      </c>
      <c r="AC85" s="33">
        <f t="shared" si="23"/>
        <v>2986556314.9541488</v>
      </c>
      <c r="AD85" s="33">
        <f t="shared" si="23"/>
        <v>3669968260.5315375</v>
      </c>
      <c r="AE85" s="33">
        <f t="shared" si="23"/>
        <v>3833300219.7175398</v>
      </c>
      <c r="AF85" s="33">
        <f t="shared" si="23"/>
        <v>4003901268.7151446</v>
      </c>
      <c r="AG85" s="33">
        <f t="shared" si="23"/>
        <v>4182094918.409502</v>
      </c>
      <c r="AH85" s="33">
        <f t="shared" si="23"/>
        <v>4368219077.5396185</v>
      </c>
      <c r="AI85" s="33">
        <f t="shared" si="23"/>
        <v>4562626693.4749346</v>
      </c>
      <c r="AJ85" s="33">
        <f t="shared" si="23"/>
        <v>4765686421.5096626</v>
      </c>
      <c r="AK85" s="33">
        <f t="shared" si="23"/>
        <v>4977783323.9440632</v>
      </c>
      <c r="AL85" s="33">
        <f t="shared" si="23"/>
        <v>5152752407.7806959</v>
      </c>
      <c r="AM85" s="33">
        <f t="shared" si="23"/>
        <v>5333871654.9141865</v>
      </c>
      <c r="AN85" s="33">
        <f t="shared" si="23"/>
        <v>5521357243.5844202</v>
      </c>
      <c r="AO85" s="33">
        <f t="shared" si="23"/>
        <v>5715432950.696413</v>
      </c>
      <c r="AP85" s="33">
        <f t="shared" si="23"/>
        <v>5916330418.9133911</v>
      </c>
      <c r="AQ85" s="33">
        <f t="shared" si="23"/>
        <v>6124289433.1381979</v>
      </c>
      <c r="AR85" s="33">
        <f t="shared" si="23"/>
        <v>6339558206.7130032</v>
      </c>
      <c r="AS85" s="33">
        <f t="shared" si="23"/>
        <v>6562393677.6789665</v>
      </c>
      <c r="AT85" s="33">
        <f t="shared" si="23"/>
        <v>6793061815.4493818</v>
      </c>
      <c r="AU85" s="33">
        <f t="shared" si="23"/>
        <v>7031837938.2624264</v>
      </c>
      <c r="AV85" s="33">
        <f t="shared" si="23"/>
        <v>7279007041.7923498</v>
      </c>
      <c r="AW85" s="33">
        <f t="shared" si="23"/>
        <v>7534864139.3113527</v>
      </c>
      <c r="AX85" s="33">
        <f t="shared" si="23"/>
        <v>7799714613.8081455</v>
      </c>
      <c r="AY85" s="33">
        <f t="shared" si="23"/>
        <v>8073874582.4835014</v>
      </c>
      <c r="AZ85" s="33">
        <f t="shared" si="23"/>
        <v>8357671274.0577955</v>
      </c>
      <c r="BA85" s="33">
        <f t="shared" si="23"/>
        <v>8651443419.3409271</v>
      </c>
      <c r="BB85" s="33">
        <f t="shared" si="23"/>
        <v>8955541655.5307598</v>
      </c>
      <c r="BC85" s="33">
        <f t="shared" si="23"/>
        <v>9270328944.7226658</v>
      </c>
      <c r="BD85" s="33">
        <f t="shared" si="23"/>
        <v>9596181007.1296654</v>
      </c>
      <c r="BE85" s="33">
        <f t="shared" si="23"/>
        <v>9933486769.5302715</v>
      </c>
    </row>
    <row r="86" spans="1:60" ht="13.5" customHeight="1" outlineLevel="1" thickTop="1"/>
    <row r="87" spans="1:60" s="37" customFormat="1" ht="13.5" customHeight="1" outlineLevel="1">
      <c r="A87" s="35" t="s">
        <v>59</v>
      </c>
      <c r="B87" s="36"/>
      <c r="C87" s="36"/>
      <c r="D87" s="36"/>
      <c r="G87" s="40"/>
    </row>
    <row r="88" spans="1:60" ht="13.5" customHeight="1" outlineLevel="2"/>
    <row r="89" spans="1:60" customFormat="1" ht="13.5" customHeight="1" outlineLevel="2">
      <c r="A89" s="2"/>
      <c r="B89" s="19" t="s">
        <v>7</v>
      </c>
      <c r="C89" s="19"/>
      <c r="D89" s="19"/>
      <c r="E89" s="3"/>
      <c r="F89" s="3"/>
      <c r="G89" s="39"/>
      <c r="H89" s="3"/>
      <c r="I89" s="9"/>
      <c r="J89" s="3"/>
      <c r="K89" s="3"/>
      <c r="L89" s="3"/>
      <c r="M89" s="3"/>
      <c r="N89" s="3"/>
      <c r="O89" s="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60" customFormat="1" ht="13.5" customHeight="1" outlineLevel="2">
      <c r="A90" s="2"/>
      <c r="B90" s="2"/>
      <c r="C90" s="2"/>
      <c r="D90" s="2"/>
      <c r="E90" s="3" t="s">
        <v>5</v>
      </c>
      <c r="F90" s="3"/>
      <c r="G90" s="39" t="s">
        <v>4</v>
      </c>
      <c r="H90" s="34">
        <f>SUM(J90:BE90)</f>
        <v>307862474.91462249</v>
      </c>
      <c r="I90" s="3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>
        <v>2983200</v>
      </c>
      <c r="W90" s="16">
        <v>4106018.7922151797</v>
      </c>
      <c r="X90" s="16">
        <v>5231089.4620528128</v>
      </c>
      <c r="Y90" s="16">
        <v>6358415.3997295666</v>
      </c>
      <c r="Z90" s="16">
        <v>7487999.9999999981</v>
      </c>
      <c r="AA90" s="16">
        <v>7587242.9041332472</v>
      </c>
      <c r="AB90" s="16">
        <v>7687801.1333226934</v>
      </c>
      <c r="AC90" s="16">
        <v>7789692.1203512494</v>
      </c>
      <c r="AD90" s="16">
        <v>7892933.5290488377</v>
      </c>
      <c r="AE90" s="16">
        <v>7997543.2573545938</v>
      </c>
      <c r="AF90" s="16">
        <v>8103539.4404196516</v>
      </c>
      <c r="AG90" s="16">
        <v>8210940.4537510574</v>
      </c>
      <c r="AH90" s="16">
        <v>8319764.916397349</v>
      </c>
      <c r="AI90" s="16">
        <v>8430031.6941763535</v>
      </c>
      <c r="AJ90" s="16">
        <v>8541759.90294577</v>
      </c>
      <c r="AK90" s="16">
        <v>8654968.9119170941</v>
      </c>
      <c r="AL90" s="16">
        <v>8741518.6010362655</v>
      </c>
      <c r="AM90" s="16">
        <v>8828933.7870466281</v>
      </c>
      <c r="AN90" s="16">
        <v>8917223.1249170937</v>
      </c>
      <c r="AO90" s="16">
        <v>9006395.356166264</v>
      </c>
      <c r="AP90" s="16">
        <v>9096459.3097279277</v>
      </c>
      <c r="AQ90" s="16">
        <v>9187423.9028252065</v>
      </c>
      <c r="AR90" s="16">
        <v>9279298.1418534592</v>
      </c>
      <c r="AS90" s="16">
        <v>9372091.1232719943</v>
      </c>
      <c r="AT90" s="16">
        <v>9465812.0345047135</v>
      </c>
      <c r="AU90" s="16">
        <v>9560470.1548497602</v>
      </c>
      <c r="AV90" s="16">
        <v>9656074.8563982584</v>
      </c>
      <c r="AW90" s="16">
        <v>9752635.6049622409</v>
      </c>
      <c r="AX90" s="16">
        <v>9850161.9610118642</v>
      </c>
      <c r="AY90" s="16">
        <v>9948663.5806219839</v>
      </c>
      <c r="AZ90" s="16">
        <v>10048150.216428204</v>
      </c>
      <c r="BA90" s="16">
        <v>10148631.718592485</v>
      </c>
      <c r="BB90" s="16">
        <v>10250118.035778411</v>
      </c>
      <c r="BC90" s="16">
        <v>10352619.216136195</v>
      </c>
      <c r="BD90" s="16">
        <v>10456145.408297557</v>
      </c>
      <c r="BE90" s="16">
        <v>10560706.862380533</v>
      </c>
    </row>
    <row r="91" spans="1:60" s="2" customFormat="1" ht="13.5" customHeight="1" outlineLevel="2">
      <c r="G91" s="41"/>
      <c r="H91" s="3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60" s="2" customFormat="1" ht="13.5" customHeight="1" outlineLevel="2">
      <c r="E92" s="3" t="s">
        <v>39</v>
      </c>
      <c r="F92" s="3"/>
      <c r="G92" s="39"/>
      <c r="H92" s="57">
        <f t="shared" ref="H92" si="24">SUM(J92:BE92)</f>
        <v>44980817497.055878</v>
      </c>
      <c r="I92" s="3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76">
        <v>245067283.37292129</v>
      </c>
      <c r="W92" s="76">
        <v>347258819.094154</v>
      </c>
      <c r="X92" s="76">
        <v>455463819.56302083</v>
      </c>
      <c r="Y92" s="76">
        <v>569954279.45396113</v>
      </c>
      <c r="Z92" s="76">
        <v>691013198.33405268</v>
      </c>
      <c r="AA92" s="76">
        <v>721766744.82138383</v>
      </c>
      <c r="AB92" s="76">
        <v>753888978.07740283</v>
      </c>
      <c r="AC92" s="76">
        <v>787440811.51486182</v>
      </c>
      <c r="AD92" s="76">
        <v>822485869.4983089</v>
      </c>
      <c r="AE92" s="76">
        <v>859090607.99501324</v>
      </c>
      <c r="AF92" s="76">
        <v>897324440.59546101</v>
      </c>
      <c r="AG92" s="76">
        <v>937259870.14239478</v>
      </c>
      <c r="AH92" s="76">
        <v>978972626.21800292</v>
      </c>
      <c r="AI92" s="76">
        <v>1022541808.7499776</v>
      </c>
      <c r="AJ92" s="76">
        <v>1068050038.0087624</v>
      </c>
      <c r="AK92" s="76">
        <v>1115583611.2804258</v>
      </c>
      <c r="AL92" s="76">
        <v>1154796375.2169328</v>
      </c>
      <c r="AM92" s="76">
        <v>1195387467.8058081</v>
      </c>
      <c r="AN92" s="76">
        <v>1237405337.2991819</v>
      </c>
      <c r="AO92" s="76">
        <v>1280900134.9052482</v>
      </c>
      <c r="AP92" s="76">
        <v>1325923774.6471677</v>
      </c>
      <c r="AQ92" s="76">
        <v>1372529995.3260155</v>
      </c>
      <c r="AR92" s="76">
        <v>1420774424.6617248</v>
      </c>
      <c r="AS92" s="76">
        <v>1470714645.6885843</v>
      </c>
      <c r="AT92" s="76">
        <v>1522410265.4845378</v>
      </c>
      <c r="AU92" s="76">
        <v>1575922986.3163192</v>
      </c>
      <c r="AV92" s="76">
        <v>1631316679.2853377</v>
      </c>
      <c r="AW92" s="76">
        <v>1688657460.5622172</v>
      </c>
      <c r="AX92" s="76">
        <v>1748013770.3009791</v>
      </c>
      <c r="AY92" s="76">
        <v>1809456454.3270583</v>
      </c>
      <c r="AZ92" s="76">
        <v>1873058848.6966541</v>
      </c>
      <c r="BA92" s="76">
        <v>1938896867.2283413</v>
      </c>
      <c r="BB92" s="76">
        <v>2007049092.1114173</v>
      </c>
      <c r="BC92" s="76">
        <v>2077596867.6991336</v>
      </c>
      <c r="BD92" s="76">
        <v>2150624397.5987577</v>
      </c>
      <c r="BE92" s="76">
        <v>2226218845.1743541</v>
      </c>
    </row>
    <row r="93" spans="1:60" s="2" customFormat="1" ht="13.5" customHeight="1" outlineLevel="2">
      <c r="G93" s="41"/>
      <c r="H93" s="3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2">
        <v>577859336.98115492</v>
      </c>
      <c r="BG93" s="2">
        <v>580748633.66606069</v>
      </c>
      <c r="BH93" s="2">
        <v>583652376.83439088</v>
      </c>
    </row>
    <row r="94" spans="1:60" s="2" customFormat="1" ht="13.5" customHeight="1" outlineLevel="2">
      <c r="E94" s="3" t="s">
        <v>2</v>
      </c>
      <c r="F94" s="3"/>
      <c r="G94" s="39"/>
      <c r="H94" s="57">
        <f t="shared" ref="H94" si="25">SUM(J94:BE94)</f>
        <v>449808174.97055876</v>
      </c>
      <c r="I94" s="3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>
        <v>2450672.8337292131</v>
      </c>
      <c r="W94" s="16">
        <v>3472588.1909415401</v>
      </c>
      <c r="X94" s="16">
        <v>4554638.1956302077</v>
      </c>
      <c r="Y94" s="16">
        <v>5699542.7945396109</v>
      </c>
      <c r="Z94" s="16">
        <v>6910131.9833405269</v>
      </c>
      <c r="AA94" s="16">
        <v>7217667.4482138399</v>
      </c>
      <c r="AB94" s="16">
        <v>7538889.780774028</v>
      </c>
      <c r="AC94" s="16">
        <v>7874408.1151486179</v>
      </c>
      <c r="AD94" s="16">
        <v>8224858.6949830903</v>
      </c>
      <c r="AE94" s="16">
        <v>8590906.0799501315</v>
      </c>
      <c r="AF94" s="16">
        <v>8973244.4059546087</v>
      </c>
      <c r="AG94" s="16">
        <v>9372598.7014239468</v>
      </c>
      <c r="AH94" s="16">
        <v>9789726.2621800285</v>
      </c>
      <c r="AI94" s="16">
        <v>10225418.087499777</v>
      </c>
      <c r="AJ94" s="16">
        <v>10680500.380087623</v>
      </c>
      <c r="AK94" s="16">
        <v>11155836.11280426</v>
      </c>
      <c r="AL94" s="16">
        <v>11547963.752169328</v>
      </c>
      <c r="AM94" s="16">
        <v>11953874.67805808</v>
      </c>
      <c r="AN94" s="16">
        <v>12374053.372991821</v>
      </c>
      <c r="AO94" s="16">
        <v>12809001.349052483</v>
      </c>
      <c r="AP94" s="16">
        <v>13259237.746471677</v>
      </c>
      <c r="AQ94" s="16">
        <v>13725299.953260155</v>
      </c>
      <c r="AR94" s="16">
        <v>14207744.246617248</v>
      </c>
      <c r="AS94" s="16">
        <v>14707146.456885843</v>
      </c>
      <c r="AT94" s="16">
        <v>15224102.654845379</v>
      </c>
      <c r="AU94" s="16">
        <v>15759229.863163194</v>
      </c>
      <c r="AV94" s="16">
        <v>16313166.79285338</v>
      </c>
      <c r="AW94" s="16">
        <v>16886574.605622172</v>
      </c>
      <c r="AX94" s="16">
        <v>17480137.703009792</v>
      </c>
      <c r="AY94" s="16">
        <v>18094564.54327058</v>
      </c>
      <c r="AZ94" s="16">
        <v>18730588.486966543</v>
      </c>
      <c r="BA94" s="16">
        <v>19388968.672283411</v>
      </c>
      <c r="BB94" s="16">
        <v>20070490.921114173</v>
      </c>
      <c r="BC94" s="16">
        <v>20775968.676991336</v>
      </c>
      <c r="BD94" s="16">
        <v>21506243.97598758</v>
      </c>
      <c r="BE94" s="16">
        <v>22262188.451743539</v>
      </c>
    </row>
    <row r="95" spans="1:60" s="2" customFormat="1" ht="13.5" customHeight="1" outlineLevel="2">
      <c r="G95" s="41"/>
      <c r="H95" s="3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60" s="2" customFormat="1" ht="13.5" customHeight="1" outlineLevel="2" thickBot="1">
      <c r="E96" s="3" t="s">
        <v>0</v>
      </c>
      <c r="F96" s="10"/>
      <c r="G96" s="42"/>
      <c r="H96" s="14">
        <f>SUM(J96:BE96)</f>
        <v>45430625672.026428</v>
      </c>
      <c r="I96" s="10"/>
      <c r="J96" s="33">
        <f>SUM(J94, J92)</f>
        <v>0</v>
      </c>
      <c r="K96" s="33">
        <f t="shared" ref="K96:BE96" si="26">SUM(K94, K92)</f>
        <v>0</v>
      </c>
      <c r="L96" s="33">
        <f t="shared" si="26"/>
        <v>0</v>
      </c>
      <c r="M96" s="33">
        <f t="shared" si="26"/>
        <v>0</v>
      </c>
      <c r="N96" s="33">
        <f t="shared" si="26"/>
        <v>0</v>
      </c>
      <c r="O96" s="33">
        <f t="shared" si="26"/>
        <v>0</v>
      </c>
      <c r="P96" s="33">
        <f t="shared" si="26"/>
        <v>0</v>
      </c>
      <c r="Q96" s="33">
        <f t="shared" si="26"/>
        <v>0</v>
      </c>
      <c r="R96" s="33">
        <f t="shared" si="26"/>
        <v>0</v>
      </c>
      <c r="S96" s="33">
        <f t="shared" si="26"/>
        <v>0</v>
      </c>
      <c r="T96" s="33">
        <f t="shared" si="26"/>
        <v>0</v>
      </c>
      <c r="U96" s="33">
        <f t="shared" si="26"/>
        <v>0</v>
      </c>
      <c r="V96" s="33">
        <f t="shared" si="26"/>
        <v>247517956.2066505</v>
      </c>
      <c r="W96" s="33">
        <f t="shared" si="26"/>
        <v>350731407.28509551</v>
      </c>
      <c r="X96" s="33">
        <f t="shared" si="26"/>
        <v>460018457.75865102</v>
      </c>
      <c r="Y96" s="33">
        <f t="shared" si="26"/>
        <v>575653822.2485007</v>
      </c>
      <c r="Z96" s="33">
        <f t="shared" si="26"/>
        <v>697923330.31739318</v>
      </c>
      <c r="AA96" s="33">
        <f t="shared" si="26"/>
        <v>728984412.26959765</v>
      </c>
      <c r="AB96" s="33">
        <f t="shared" si="26"/>
        <v>761427867.85817683</v>
      </c>
      <c r="AC96" s="33">
        <f t="shared" si="26"/>
        <v>795315219.63001049</v>
      </c>
      <c r="AD96" s="33">
        <f t="shared" si="26"/>
        <v>830710728.19329202</v>
      </c>
      <c r="AE96" s="33">
        <f t="shared" si="26"/>
        <v>867681514.07496333</v>
      </c>
      <c r="AF96" s="33">
        <f t="shared" si="26"/>
        <v>906297685.00141561</v>
      </c>
      <c r="AG96" s="33">
        <f t="shared" si="26"/>
        <v>946632468.84381878</v>
      </c>
      <c r="AH96" s="33">
        <f t="shared" si="26"/>
        <v>988762352.48018289</v>
      </c>
      <c r="AI96" s="33">
        <f t="shared" si="26"/>
        <v>1032767226.8374773</v>
      </c>
      <c r="AJ96" s="33">
        <f t="shared" si="26"/>
        <v>1078730538.38885</v>
      </c>
      <c r="AK96" s="33">
        <f t="shared" si="26"/>
        <v>1126739447.39323</v>
      </c>
      <c r="AL96" s="33">
        <f t="shared" si="26"/>
        <v>1166344338.9691021</v>
      </c>
      <c r="AM96" s="33">
        <f t="shared" si="26"/>
        <v>1207341342.4838662</v>
      </c>
      <c r="AN96" s="33">
        <f t="shared" si="26"/>
        <v>1249779390.6721737</v>
      </c>
      <c r="AO96" s="33">
        <f t="shared" si="26"/>
        <v>1293709136.2543006</v>
      </c>
      <c r="AP96" s="33">
        <f t="shared" si="26"/>
        <v>1339183012.3936393</v>
      </c>
      <c r="AQ96" s="33">
        <f t="shared" si="26"/>
        <v>1386255295.2792757</v>
      </c>
      <c r="AR96" s="33">
        <f t="shared" si="26"/>
        <v>1434982168.9083421</v>
      </c>
      <c r="AS96" s="33">
        <f t="shared" si="26"/>
        <v>1485421792.1454701</v>
      </c>
      <c r="AT96" s="33">
        <f t="shared" si="26"/>
        <v>1537634368.1393833</v>
      </c>
      <c r="AU96" s="33">
        <f t="shared" si="26"/>
        <v>1591682216.1794825</v>
      </c>
      <c r="AV96" s="33">
        <f t="shared" si="26"/>
        <v>1647629846.078191</v>
      </c>
      <c r="AW96" s="33">
        <f t="shared" si="26"/>
        <v>1705544035.1678395</v>
      </c>
      <c r="AX96" s="33">
        <f t="shared" si="26"/>
        <v>1765493908.003989</v>
      </c>
      <c r="AY96" s="33">
        <f t="shared" si="26"/>
        <v>1827551018.8703289</v>
      </c>
      <c r="AZ96" s="33">
        <f t="shared" si="26"/>
        <v>1891789437.1836207</v>
      </c>
      <c r="BA96" s="33">
        <f t="shared" si="26"/>
        <v>1958285835.9006248</v>
      </c>
      <c r="BB96" s="33">
        <f t="shared" si="26"/>
        <v>2027119583.0325315</v>
      </c>
      <c r="BC96" s="33">
        <f t="shared" si="26"/>
        <v>2098372836.3761249</v>
      </c>
      <c r="BD96" s="33">
        <f t="shared" si="26"/>
        <v>2172130641.5747452</v>
      </c>
      <c r="BE96" s="33">
        <f t="shared" si="26"/>
        <v>2248481033.6260977</v>
      </c>
    </row>
    <row r="97" spans="1:57" s="2" customFormat="1" ht="13.5" customHeight="1" outlineLevel="2" thickTop="1">
      <c r="B97" s="20"/>
      <c r="C97" s="20"/>
      <c r="D97" s="20"/>
      <c r="G97" s="41"/>
      <c r="I97" s="1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customFormat="1" ht="13.5" customHeight="1" outlineLevel="2">
      <c r="A98" s="2"/>
      <c r="B98" s="19" t="s">
        <v>16</v>
      </c>
      <c r="C98" s="19"/>
      <c r="D98" s="19"/>
      <c r="E98" s="3"/>
      <c r="F98" s="3"/>
      <c r="G98" s="39"/>
      <c r="H98" s="3"/>
      <c r="I98" s="9"/>
      <c r="J98" s="3"/>
      <c r="K98" s="3"/>
      <c r="L98" s="3"/>
      <c r="M98" s="3"/>
      <c r="N98" s="3"/>
      <c r="O98" s="2"/>
      <c r="P98" s="3"/>
      <c r="Q98" s="3"/>
      <c r="R98" s="3"/>
      <c r="S98" s="3"/>
      <c r="T98" s="3"/>
      <c r="U98" s="3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</row>
    <row r="99" spans="1:57" customFormat="1" ht="13.5" customHeight="1" outlineLevel="2">
      <c r="A99" s="2"/>
      <c r="B99" s="2"/>
      <c r="C99" s="2"/>
      <c r="D99" s="2"/>
      <c r="E99" s="3" t="s">
        <v>5</v>
      </c>
      <c r="F99" s="3"/>
      <c r="G99" s="39" t="s">
        <v>4</v>
      </c>
      <c r="H99" s="34">
        <f>SUM(J99:BE99)</f>
        <v>1096961340.0138516</v>
      </c>
      <c r="I99" s="3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>
        <v>0</v>
      </c>
      <c r="W99" s="16">
        <v>0</v>
      </c>
      <c r="X99" s="16">
        <v>0</v>
      </c>
      <c r="Y99" s="16">
        <v>0</v>
      </c>
      <c r="Z99" s="16">
        <v>11827200.000000004</v>
      </c>
      <c r="AA99" s="16">
        <v>16477935.230258627</v>
      </c>
      <c r="AB99" s="16">
        <v>21249870.824927863</v>
      </c>
      <c r="AC99" s="16">
        <v>26145402.527025104</v>
      </c>
      <c r="AD99" s="16">
        <v>31166968.294192858</v>
      </c>
      <c r="AE99" s="16">
        <v>31580042.605964303</v>
      </c>
      <c r="AF99" s="16">
        <v>31998591.636528894</v>
      </c>
      <c r="AG99" s="16">
        <v>32422687.945581116</v>
      </c>
      <c r="AH99" s="16">
        <v>32852405.054492116</v>
      </c>
      <c r="AI99" s="16">
        <v>33287817.459055364</v>
      </c>
      <c r="AJ99" s="16">
        <v>33729000.642401263</v>
      </c>
      <c r="AK99" s="16">
        <v>34176031.08808291</v>
      </c>
      <c r="AL99" s="16">
        <v>34517791.398963735</v>
      </c>
      <c r="AM99" s="16">
        <v>34862969.312953375</v>
      </c>
      <c r="AN99" s="16">
        <v>35211599.006082907</v>
      </c>
      <c r="AO99" s="16">
        <v>35563714.996143736</v>
      </c>
      <c r="AP99" s="16">
        <v>35919352.14610517</v>
      </c>
      <c r="AQ99" s="16">
        <v>36278545.667566225</v>
      </c>
      <c r="AR99" s="16">
        <v>36641331.124241889</v>
      </c>
      <c r="AS99" s="16">
        <v>37007744.435484305</v>
      </c>
      <c r="AT99" s="16">
        <v>37377821.879839152</v>
      </c>
      <c r="AU99" s="16">
        <v>37751600.098637544</v>
      </c>
      <c r="AV99" s="16">
        <v>38129116.099623919</v>
      </c>
      <c r="AW99" s="16">
        <v>38510407.260620162</v>
      </c>
      <c r="AX99" s="16">
        <v>38895511.333226368</v>
      </c>
      <c r="AY99" s="16">
        <v>39284466.446558625</v>
      </c>
      <c r="AZ99" s="16">
        <v>39677311.111024216</v>
      </c>
      <c r="BA99" s="16">
        <v>40074084.222134456</v>
      </c>
      <c r="BB99" s="16">
        <v>40474825.064355806</v>
      </c>
      <c r="BC99" s="16">
        <v>40879573.314999364</v>
      </c>
      <c r="BD99" s="16">
        <v>41288369.048149362</v>
      </c>
      <c r="BE99" s="16">
        <v>41701252.738630854</v>
      </c>
    </row>
    <row r="100" spans="1:57" s="2" customFormat="1" ht="13.5" customHeight="1" outlineLevel="2">
      <c r="A100" s="4"/>
      <c r="G100" s="41"/>
      <c r="H100" s="3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s="2" customFormat="1" ht="13.5" customHeight="1" outlineLevel="2">
      <c r="E101" s="3" t="s">
        <v>39</v>
      </c>
      <c r="F101" s="3"/>
      <c r="G101" s="39"/>
      <c r="H101" s="57">
        <f t="shared" ref="H101" si="27">SUM(J101:BE101)</f>
        <v>147354107104.47318</v>
      </c>
      <c r="I101" s="3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>
        <v>0</v>
      </c>
      <c r="W101" s="16">
        <v>0</v>
      </c>
      <c r="X101" s="16">
        <v>0</v>
      </c>
      <c r="Y101" s="16">
        <v>0</v>
      </c>
      <c r="Z101" s="16">
        <v>963340661.21178484</v>
      </c>
      <c r="AA101" s="16">
        <v>1383544446.6917024</v>
      </c>
      <c r="AB101" s="16">
        <v>1839242491.5348425</v>
      </c>
      <c r="AC101" s="16">
        <v>2332761844.4187965</v>
      </c>
      <c r="AD101" s="16">
        <v>2866566381.3298717</v>
      </c>
      <c r="AE101" s="16">
        <v>2994142935.1204286</v>
      </c>
      <c r="AF101" s="16">
        <v>3127397284.1935506</v>
      </c>
      <c r="AG101" s="16">
        <v>3266582118.8619385</v>
      </c>
      <c r="AH101" s="16">
        <v>3411961375.4221606</v>
      </c>
      <c r="AI101" s="16">
        <v>3563810736.6572232</v>
      </c>
      <c r="AJ101" s="16">
        <v>3722418154.6140285</v>
      </c>
      <c r="AK101" s="16">
        <v>3888084396.6470299</v>
      </c>
      <c r="AL101" s="16">
        <v>4024750563.1891727</v>
      </c>
      <c r="AM101" s="16">
        <v>4166220545.4852729</v>
      </c>
      <c r="AN101" s="16">
        <v>4312663197.6590796</v>
      </c>
      <c r="AO101" s="16">
        <v>4464253309.0567951</v>
      </c>
      <c r="AP101" s="16">
        <v>4621171812.870141</v>
      </c>
      <c r="AQ101" s="16">
        <v>4783606002.0925255</v>
      </c>
      <c r="AR101" s="16">
        <v>4951749753.0660772</v>
      </c>
      <c r="AS101" s="16">
        <v>5125803756.8863497</v>
      </c>
      <c r="AT101" s="16">
        <v>5305975758.9409056</v>
      </c>
      <c r="AU101" s="16">
        <v>5492480806.8676786</v>
      </c>
      <c r="AV101" s="16">
        <v>5685541507.2290773</v>
      </c>
      <c r="AW101" s="16">
        <v>5885388291.2081804</v>
      </c>
      <c r="AX101" s="16">
        <v>6092259689.6441469</v>
      </c>
      <c r="AY101" s="16">
        <v>6306402617.7351379</v>
      </c>
      <c r="AZ101" s="16">
        <v>6528072669.7485275</v>
      </c>
      <c r="BA101" s="16">
        <v>6757534424.090188</v>
      </c>
      <c r="BB101" s="16">
        <v>6995061759.0969582</v>
      </c>
      <c r="BC101" s="16">
        <v>7240938179.9292164</v>
      </c>
      <c r="BD101" s="16">
        <v>7495457156.9537277</v>
      </c>
      <c r="BE101" s="16">
        <v>7758922476.0206509</v>
      </c>
    </row>
    <row r="102" spans="1:57" s="2" customFormat="1" ht="13.5" customHeight="1" outlineLevel="2">
      <c r="G102" s="41"/>
      <c r="H102" s="3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7" s="2" customFormat="1" ht="13.5" customHeight="1" outlineLevel="2">
      <c r="E103" s="3" t="s">
        <v>2</v>
      </c>
      <c r="F103" s="3"/>
      <c r="G103" s="39"/>
      <c r="H103" s="57">
        <f t="shared" ref="H103" si="28">SUM(J103:BE103)</f>
        <v>1473541071.0447319</v>
      </c>
      <c r="I103" s="3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>
        <v>0</v>
      </c>
      <c r="W103" s="16">
        <v>0</v>
      </c>
      <c r="X103" s="16">
        <v>0</v>
      </c>
      <c r="Y103" s="16">
        <v>0</v>
      </c>
      <c r="Z103" s="16">
        <v>9633406.6121178493</v>
      </c>
      <c r="AA103" s="16">
        <v>13835444.466917025</v>
      </c>
      <c r="AB103" s="16">
        <v>18392424.915348426</v>
      </c>
      <c r="AC103" s="16">
        <v>23327618.444187965</v>
      </c>
      <c r="AD103" s="16">
        <v>28665663.813298721</v>
      </c>
      <c r="AE103" s="16">
        <v>29941429.351204287</v>
      </c>
      <c r="AF103" s="16">
        <v>31273972.841935504</v>
      </c>
      <c r="AG103" s="16">
        <v>32665821.188619386</v>
      </c>
      <c r="AH103" s="16">
        <v>34119613.754221603</v>
      </c>
      <c r="AI103" s="16">
        <v>35638107.366572231</v>
      </c>
      <c r="AJ103" s="16">
        <v>37224181.546140283</v>
      </c>
      <c r="AK103" s="16">
        <v>38880843.966470294</v>
      </c>
      <c r="AL103" s="16">
        <v>40247505.631891727</v>
      </c>
      <c r="AM103" s="16">
        <v>41662205.45485273</v>
      </c>
      <c r="AN103" s="16">
        <v>43126631.976590797</v>
      </c>
      <c r="AO103" s="16">
        <v>44642533.090567954</v>
      </c>
      <c r="AP103" s="16">
        <v>46211718.128701411</v>
      </c>
      <c r="AQ103" s="16">
        <v>47836060.020925254</v>
      </c>
      <c r="AR103" s="16">
        <v>49517497.530660771</v>
      </c>
      <c r="AS103" s="16">
        <v>51258037.568863496</v>
      </c>
      <c r="AT103" s="16">
        <v>53059757.589409061</v>
      </c>
      <c r="AU103" s="16">
        <v>54924808.068676777</v>
      </c>
      <c r="AV103" s="16">
        <v>56855415.072290771</v>
      </c>
      <c r="AW103" s="16">
        <v>58853882.9120818</v>
      </c>
      <c r="AX103" s="16">
        <v>60922596.896441475</v>
      </c>
      <c r="AY103" s="16">
        <v>63064026.177351385</v>
      </c>
      <c r="AZ103" s="16">
        <v>65280726.697485276</v>
      </c>
      <c r="BA103" s="16">
        <v>67575344.240901887</v>
      </c>
      <c r="BB103" s="16">
        <v>69950617.590969577</v>
      </c>
      <c r="BC103" s="16">
        <v>72409381.799292162</v>
      </c>
      <c r="BD103" s="16">
        <v>74954571.569537282</v>
      </c>
      <c r="BE103" s="16">
        <v>77589224.760206506</v>
      </c>
    </row>
    <row r="104" spans="1:57" s="2" customFormat="1" ht="13.5" customHeight="1" outlineLevel="2">
      <c r="G104" s="41"/>
      <c r="H104" s="3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7" s="2" customFormat="1" ht="13.5" customHeight="1" outlineLevel="2" thickBot="1">
      <c r="E105" s="3" t="s">
        <v>0</v>
      </c>
      <c r="F105" s="10"/>
      <c r="G105" s="42"/>
      <c r="H105" s="14">
        <f>SUM(J105:BE105)</f>
        <v>148827648175.51791</v>
      </c>
      <c r="I105" s="10"/>
      <c r="J105" s="33">
        <f>SUM(J103, J101)</f>
        <v>0</v>
      </c>
      <c r="K105" s="33">
        <f t="shared" ref="K105:BE105" si="29">SUM(K103, K101)</f>
        <v>0</v>
      </c>
      <c r="L105" s="33">
        <f t="shared" si="29"/>
        <v>0</v>
      </c>
      <c r="M105" s="33">
        <f t="shared" si="29"/>
        <v>0</v>
      </c>
      <c r="N105" s="33">
        <f t="shared" si="29"/>
        <v>0</v>
      </c>
      <c r="O105" s="33">
        <f t="shared" si="29"/>
        <v>0</v>
      </c>
      <c r="P105" s="33">
        <f t="shared" si="29"/>
        <v>0</v>
      </c>
      <c r="Q105" s="33">
        <f t="shared" si="29"/>
        <v>0</v>
      </c>
      <c r="R105" s="33">
        <f t="shared" si="29"/>
        <v>0</v>
      </c>
      <c r="S105" s="33">
        <f t="shared" si="29"/>
        <v>0</v>
      </c>
      <c r="T105" s="33">
        <f t="shared" si="29"/>
        <v>0</v>
      </c>
      <c r="U105" s="33">
        <f t="shared" si="29"/>
        <v>0</v>
      </c>
      <c r="V105" s="33">
        <f t="shared" si="29"/>
        <v>0</v>
      </c>
      <c r="W105" s="33">
        <f t="shared" si="29"/>
        <v>0</v>
      </c>
      <c r="X105" s="33">
        <f t="shared" si="29"/>
        <v>0</v>
      </c>
      <c r="Y105" s="33">
        <f t="shared" si="29"/>
        <v>0</v>
      </c>
      <c r="Z105" s="33">
        <f t="shared" si="29"/>
        <v>972974067.82390273</v>
      </c>
      <c r="AA105" s="33">
        <f t="shared" si="29"/>
        <v>1397379891.1586194</v>
      </c>
      <c r="AB105" s="33">
        <f t="shared" si="29"/>
        <v>1857634916.450191</v>
      </c>
      <c r="AC105" s="33">
        <f t="shared" si="29"/>
        <v>2356089462.8629847</v>
      </c>
      <c r="AD105" s="33">
        <f t="shared" si="29"/>
        <v>2895232045.1431704</v>
      </c>
      <c r="AE105" s="33">
        <f t="shared" si="29"/>
        <v>3024084364.471633</v>
      </c>
      <c r="AF105" s="33">
        <f t="shared" si="29"/>
        <v>3158671257.0354862</v>
      </c>
      <c r="AG105" s="33">
        <f t="shared" si="29"/>
        <v>3299247940.0505581</v>
      </c>
      <c r="AH105" s="33">
        <f t="shared" si="29"/>
        <v>3446080989.1763821</v>
      </c>
      <c r="AI105" s="33">
        <f t="shared" si="29"/>
        <v>3599448844.0237956</v>
      </c>
      <c r="AJ105" s="33">
        <f t="shared" si="29"/>
        <v>3759642336.1601686</v>
      </c>
      <c r="AK105" s="33">
        <f t="shared" si="29"/>
        <v>3926965240.6135001</v>
      </c>
      <c r="AL105" s="33">
        <f t="shared" si="29"/>
        <v>4064998068.8210645</v>
      </c>
      <c r="AM105" s="33">
        <f t="shared" si="29"/>
        <v>4207882750.9401255</v>
      </c>
      <c r="AN105" s="33">
        <f t="shared" si="29"/>
        <v>4355789829.6356707</v>
      </c>
      <c r="AO105" s="33">
        <f t="shared" si="29"/>
        <v>4508895842.1473627</v>
      </c>
      <c r="AP105" s="33">
        <f t="shared" si="29"/>
        <v>4667383530.9988422</v>
      </c>
      <c r="AQ105" s="33">
        <f t="shared" si="29"/>
        <v>4831442062.113451</v>
      </c>
      <c r="AR105" s="33">
        <f t="shared" si="29"/>
        <v>5001267250.5967379</v>
      </c>
      <c r="AS105" s="33">
        <f t="shared" si="29"/>
        <v>5177061794.4552135</v>
      </c>
      <c r="AT105" s="33">
        <f t="shared" si="29"/>
        <v>5359035516.5303144</v>
      </c>
      <c r="AU105" s="33">
        <f t="shared" si="29"/>
        <v>5547405614.9363556</v>
      </c>
      <c r="AV105" s="33">
        <f t="shared" si="29"/>
        <v>5742396922.3013678</v>
      </c>
      <c r="AW105" s="33">
        <f t="shared" si="29"/>
        <v>5944242174.1202621</v>
      </c>
      <c r="AX105" s="33">
        <f t="shared" si="29"/>
        <v>6153182286.5405884</v>
      </c>
      <c r="AY105" s="33">
        <f t="shared" si="29"/>
        <v>6369466643.9124889</v>
      </c>
      <c r="AZ105" s="33">
        <f t="shared" si="29"/>
        <v>6593353396.4460125</v>
      </c>
      <c r="BA105" s="33">
        <f t="shared" si="29"/>
        <v>6825109768.33109</v>
      </c>
      <c r="BB105" s="33">
        <f t="shared" si="29"/>
        <v>7065012376.6879282</v>
      </c>
      <c r="BC105" s="33">
        <f t="shared" si="29"/>
        <v>7313347561.7285089</v>
      </c>
      <c r="BD105" s="33">
        <f t="shared" si="29"/>
        <v>7570411728.5232649</v>
      </c>
      <c r="BE105" s="33">
        <f t="shared" si="29"/>
        <v>7836511700.7808571</v>
      </c>
    </row>
    <row r="106" spans="1:57" ht="13.5" customHeight="1" outlineLevel="1" thickTop="1"/>
    <row r="107" spans="1:57" s="37" customFormat="1" ht="13.5" customHeight="1" outlineLevel="1">
      <c r="A107" s="35" t="s">
        <v>60</v>
      </c>
      <c r="B107" s="36"/>
      <c r="C107" s="36"/>
      <c r="D107" s="36"/>
      <c r="G107" s="40"/>
    </row>
    <row r="108" spans="1:57" ht="13.5" customHeight="1" outlineLevel="2"/>
    <row r="109" spans="1:57" customFormat="1" ht="13.5" customHeight="1" outlineLevel="2">
      <c r="A109" s="2"/>
      <c r="B109" s="19" t="s">
        <v>7</v>
      </c>
      <c r="C109" s="19"/>
      <c r="D109" s="19"/>
      <c r="E109" s="3"/>
      <c r="F109" s="3"/>
      <c r="G109" s="39"/>
      <c r="H109" s="3"/>
      <c r="I109" s="9"/>
      <c r="J109" s="3"/>
      <c r="K109" s="3"/>
      <c r="L109" s="3"/>
      <c r="M109" s="3"/>
      <c r="N109" s="3"/>
      <c r="O109" s="2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1:57" s="2" customFormat="1" ht="13.5" customHeight="1" outlineLevel="2">
      <c r="E110" s="3" t="s">
        <v>5</v>
      </c>
      <c r="F110" s="3"/>
      <c r="G110" s="39" t="s">
        <v>4</v>
      </c>
      <c r="H110" s="34">
        <f>SUM(J110:BE110)</f>
        <v>236157515.04935119</v>
      </c>
      <c r="I110" s="3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>
        <v>2288376</v>
      </c>
      <c r="W110" s="16">
        <v>3149676.4748103395</v>
      </c>
      <c r="X110" s="16">
        <v>4012704.3372266591</v>
      </c>
      <c r="Y110" s="16">
        <v>4877462.1878424333</v>
      </c>
      <c r="Z110" s="16">
        <v>5743952.6307320986</v>
      </c>
      <c r="AA110" s="16">
        <v>5820080.6409187531</v>
      </c>
      <c r="AB110" s="16">
        <v>5897217.6207657717</v>
      </c>
      <c r="AC110" s="16">
        <v>5975376.9427463496</v>
      </c>
      <c r="AD110" s="16">
        <v>6054572.1565669961</v>
      </c>
      <c r="AE110" s="16">
        <v>6134816.9915165175</v>
      </c>
      <c r="AF110" s="16">
        <v>6216125.3588461252</v>
      </c>
      <c r="AG110" s="16">
        <v>6298511.3541810913</v>
      </c>
      <c r="AH110" s="16">
        <v>6381989.2599643683</v>
      </c>
      <c r="AI110" s="16">
        <v>6466573.5479325932</v>
      </c>
      <c r="AJ110" s="16">
        <v>6552278.881624911</v>
      </c>
      <c r="AK110" s="16">
        <v>6639120.1189250462</v>
      </c>
      <c r="AL110" s="16">
        <v>6705511.3201142969</v>
      </c>
      <c r="AM110" s="16">
        <v>6772566.4333154401</v>
      </c>
      <c r="AN110" s="16">
        <v>6840292.0976485945</v>
      </c>
      <c r="AO110" s="16">
        <v>6908695.0186250806</v>
      </c>
      <c r="AP110" s="16">
        <v>6977781.9688113313</v>
      </c>
      <c r="AQ110" s="16">
        <v>7047559.7884994447</v>
      </c>
      <c r="AR110" s="16">
        <v>7118035.3863844397</v>
      </c>
      <c r="AS110" s="16">
        <v>7189215.7402482843</v>
      </c>
      <c r="AT110" s="16">
        <v>7261107.8976507671</v>
      </c>
      <c r="AU110" s="16">
        <v>7333718.9766272744</v>
      </c>
      <c r="AV110" s="16">
        <v>7407056.1663935473</v>
      </c>
      <c r="AW110" s="16">
        <v>7481126.7280574832</v>
      </c>
      <c r="AX110" s="16">
        <v>7555937.9953380581</v>
      </c>
      <c r="AY110" s="16">
        <v>7631497.3752914388</v>
      </c>
      <c r="AZ110" s="16">
        <v>7707812.3490443528</v>
      </c>
      <c r="BA110" s="16">
        <v>7784890.4725347962</v>
      </c>
      <c r="BB110" s="16">
        <v>7862739.3772601439</v>
      </c>
      <c r="BC110" s="16">
        <v>7941366.771032745</v>
      </c>
      <c r="BD110" s="16">
        <v>8020780.4387430726</v>
      </c>
      <c r="BE110" s="16">
        <v>8100988.2431305032</v>
      </c>
    </row>
    <row r="111" spans="1:57" s="2" customFormat="1" ht="13.5" customHeight="1" outlineLevel="2">
      <c r="G111" s="41"/>
      <c r="H111" s="3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spans="1:57" s="2" customFormat="1" ht="13.5" customHeight="1" outlineLevel="2">
      <c r="E112" s="3" t="s">
        <v>39</v>
      </c>
      <c r="F112" s="3"/>
      <c r="G112" s="39"/>
      <c r="H112" s="57">
        <f t="shared" ref="H112" si="30">SUM(J112:BE112)</f>
        <v>35090360368.905479</v>
      </c>
      <c r="I112" s="3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56">
        <v>191181480.61109263</v>
      </c>
      <c r="W112" s="56">
        <v>270902971.11856598</v>
      </c>
      <c r="X112" s="56">
        <v>355315675.72133678</v>
      </c>
      <c r="Y112" s="56">
        <v>444631782.45145059</v>
      </c>
      <c r="Z112" s="56">
        <v>539072064.45945442</v>
      </c>
      <c r="AA112" s="56">
        <v>563063469.8831768</v>
      </c>
      <c r="AB112" s="56">
        <v>588122612.94747353</v>
      </c>
      <c r="AC112" s="56">
        <v>614297013.32236648</v>
      </c>
      <c r="AD112" s="56">
        <v>641636305.54107368</v>
      </c>
      <c r="AE112" s="56">
        <v>670192333.12200809</v>
      </c>
      <c r="AF112" s="56">
        <v>700019246.8796767</v>
      </c>
      <c r="AG112" s="56">
        <v>731173607.61090755</v>
      </c>
      <c r="AH112" s="56">
        <v>763714493.35112655</v>
      </c>
      <c r="AI112" s="56">
        <v>797703611.40407634</v>
      </c>
      <c r="AJ112" s="56">
        <v>833205415.35741806</v>
      </c>
      <c r="AK112" s="56">
        <v>870287227.30611408</v>
      </c>
      <c r="AL112" s="56">
        <v>900877823.3459239</v>
      </c>
      <c r="AM112" s="56">
        <v>932543678.83653307</v>
      </c>
      <c r="AN112" s="56">
        <v>965322589.14763713</v>
      </c>
      <c r="AO112" s="56">
        <v>999253678.15617657</v>
      </c>
      <c r="AP112" s="56">
        <v>1034377444.9433662</v>
      </c>
      <c r="AQ112" s="56">
        <v>1070735812.1331255</v>
      </c>
      <c r="AR112" s="56">
        <v>1108372175.9296048</v>
      </c>
      <c r="AS112" s="56">
        <v>1147331457.9135303</v>
      </c>
      <c r="AT112" s="56">
        <v>1187660158.6591911</v>
      </c>
      <c r="AU112" s="56">
        <v>1229406413.2360616</v>
      </c>
      <c r="AV112" s="56">
        <v>1272620048.661309</v>
      </c>
      <c r="AW112" s="56">
        <v>1317352643.3717542</v>
      </c>
      <c r="AX112" s="56">
        <v>1363657588.7862711</v>
      </c>
      <c r="AY112" s="56">
        <v>1411590153.0321083</v>
      </c>
      <c r="AZ112" s="56">
        <v>1461207546.9111869</v>
      </c>
      <c r="BA112" s="56">
        <v>1512568992.1851149</v>
      </c>
      <c r="BB112" s="56">
        <v>1565735792.2604218</v>
      </c>
      <c r="BC112" s="56">
        <v>1620771405.3583753</v>
      </c>
      <c r="BD112" s="56">
        <v>1677741520.2567222</v>
      </c>
      <c r="BE112" s="56">
        <v>1736714134.6937459</v>
      </c>
    </row>
    <row r="113" spans="1:57" s="2" customFormat="1" ht="13.5" customHeight="1" outlineLevel="2">
      <c r="G113" s="41"/>
      <c r="H113" s="3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</row>
    <row r="114" spans="1:57" s="2" customFormat="1" ht="13.5" customHeight="1" outlineLevel="2">
      <c r="E114" s="3" t="s">
        <v>2</v>
      </c>
      <c r="F114" s="3"/>
      <c r="G114" s="39"/>
      <c r="H114" s="57">
        <f t="shared" ref="H114" si="31">SUM(J114:BE114)</f>
        <v>350903603.68905479</v>
      </c>
      <c r="I114" s="3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56">
        <v>1911814.8061109264</v>
      </c>
      <c r="W114" s="56">
        <v>2709029.7111856597</v>
      </c>
      <c r="X114" s="56">
        <v>3553156.7572133676</v>
      </c>
      <c r="Y114" s="56">
        <v>4446317.8245145055</v>
      </c>
      <c r="Z114" s="56">
        <v>5390720.6445945445</v>
      </c>
      <c r="AA114" s="56">
        <v>5630634.6988317678</v>
      </c>
      <c r="AB114" s="56">
        <v>5881226.1294747358</v>
      </c>
      <c r="AC114" s="56">
        <v>6142970.1332236659</v>
      </c>
      <c r="AD114" s="56">
        <v>6416363.0554107372</v>
      </c>
      <c r="AE114" s="56">
        <v>6701923.3312200811</v>
      </c>
      <c r="AF114" s="56">
        <v>7000192.4687967682</v>
      </c>
      <c r="AG114" s="56">
        <v>7311736.0761090759</v>
      </c>
      <c r="AH114" s="56">
        <v>7637144.9335112665</v>
      </c>
      <c r="AI114" s="56">
        <v>7977036.1140407631</v>
      </c>
      <c r="AJ114" s="56">
        <v>8332054.1535741817</v>
      </c>
      <c r="AK114" s="56">
        <v>8702872.2730611414</v>
      </c>
      <c r="AL114" s="56">
        <v>9008778.2334592398</v>
      </c>
      <c r="AM114" s="56">
        <v>9325436.7883653305</v>
      </c>
      <c r="AN114" s="56">
        <v>9653225.8914763704</v>
      </c>
      <c r="AO114" s="56">
        <v>9992536.7815617658</v>
      </c>
      <c r="AP114" s="56">
        <v>10343774.44943366</v>
      </c>
      <c r="AQ114" s="56">
        <v>10707358.121331256</v>
      </c>
      <c r="AR114" s="56">
        <v>11083721.759296048</v>
      </c>
      <c r="AS114" s="56">
        <v>11473314.579135304</v>
      </c>
      <c r="AT114" s="56">
        <v>11876601.586591912</v>
      </c>
      <c r="AU114" s="56">
        <v>12294064.132360613</v>
      </c>
      <c r="AV114" s="56">
        <v>12726200.486613089</v>
      </c>
      <c r="AW114" s="56">
        <v>13173526.433717541</v>
      </c>
      <c r="AX114" s="56">
        <v>13636575.88786271</v>
      </c>
      <c r="AY114" s="56">
        <v>14115901.530321082</v>
      </c>
      <c r="AZ114" s="56">
        <v>14612075.469111869</v>
      </c>
      <c r="BA114" s="56">
        <v>15125689.921851149</v>
      </c>
      <c r="BB114" s="56">
        <v>15657357.922604218</v>
      </c>
      <c r="BC114" s="56">
        <v>16207714.053583754</v>
      </c>
      <c r="BD114" s="56">
        <v>16777415.202567223</v>
      </c>
      <c r="BE114" s="56">
        <v>17367141.346937459</v>
      </c>
    </row>
    <row r="115" spans="1:57" s="2" customFormat="1" ht="13.5" customHeight="1" outlineLevel="2">
      <c r="G115" s="41"/>
      <c r="H115" s="3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</row>
    <row r="116" spans="1:57" s="2" customFormat="1" ht="13.5" customHeight="1" outlineLevel="2" thickBot="1">
      <c r="E116" s="3" t="s">
        <v>0</v>
      </c>
      <c r="F116" s="10"/>
      <c r="G116" s="42"/>
      <c r="H116" s="14">
        <f>SUM(J116:BE116)</f>
        <v>35441263972.594536</v>
      </c>
      <c r="I116" s="10"/>
      <c r="J116" s="33">
        <f>SUM(J114, J112)</f>
        <v>0</v>
      </c>
      <c r="K116" s="33">
        <f t="shared" ref="K116:BE116" si="32">SUM(K114, K112)</f>
        <v>0</v>
      </c>
      <c r="L116" s="33">
        <f t="shared" si="32"/>
        <v>0</v>
      </c>
      <c r="M116" s="33">
        <f t="shared" si="32"/>
        <v>0</v>
      </c>
      <c r="N116" s="33">
        <f t="shared" si="32"/>
        <v>0</v>
      </c>
      <c r="O116" s="33">
        <f t="shared" si="32"/>
        <v>0</v>
      </c>
      <c r="P116" s="33">
        <f t="shared" si="32"/>
        <v>0</v>
      </c>
      <c r="Q116" s="33">
        <f t="shared" si="32"/>
        <v>0</v>
      </c>
      <c r="R116" s="33">
        <f t="shared" si="32"/>
        <v>0</v>
      </c>
      <c r="S116" s="33">
        <f t="shared" si="32"/>
        <v>0</v>
      </c>
      <c r="T116" s="33">
        <f t="shared" si="32"/>
        <v>0</v>
      </c>
      <c r="U116" s="33">
        <f t="shared" si="32"/>
        <v>0</v>
      </c>
      <c r="V116" s="33">
        <f t="shared" si="32"/>
        <v>193093295.41720355</v>
      </c>
      <c r="W116" s="33">
        <f t="shared" si="32"/>
        <v>273612000.82975161</v>
      </c>
      <c r="X116" s="33">
        <f t="shared" si="32"/>
        <v>358868832.47855014</v>
      </c>
      <c r="Y116" s="33">
        <f t="shared" si="32"/>
        <v>449078100.27596509</v>
      </c>
      <c r="Z116" s="33">
        <f t="shared" si="32"/>
        <v>544462785.10404897</v>
      </c>
      <c r="AA116" s="33">
        <f t="shared" si="32"/>
        <v>568694104.5820086</v>
      </c>
      <c r="AB116" s="33">
        <f t="shared" si="32"/>
        <v>594003839.07694829</v>
      </c>
      <c r="AC116" s="33">
        <f t="shared" si="32"/>
        <v>620439983.45559013</v>
      </c>
      <c r="AD116" s="33">
        <f t="shared" si="32"/>
        <v>648052668.59648442</v>
      </c>
      <c r="AE116" s="33">
        <f t="shared" si="32"/>
        <v>676894256.45322812</v>
      </c>
      <c r="AF116" s="33">
        <f t="shared" si="32"/>
        <v>707019439.34847343</v>
      </c>
      <c r="AG116" s="33">
        <f t="shared" si="32"/>
        <v>738485343.68701661</v>
      </c>
      <c r="AH116" s="33">
        <f t="shared" si="32"/>
        <v>771351638.28463781</v>
      </c>
      <c r="AI116" s="33">
        <f t="shared" si="32"/>
        <v>805680647.51811707</v>
      </c>
      <c r="AJ116" s="33">
        <f t="shared" si="32"/>
        <v>841537469.51099229</v>
      </c>
      <c r="AK116" s="33">
        <f t="shared" si="32"/>
        <v>878990099.57917523</v>
      </c>
      <c r="AL116" s="33">
        <f t="shared" si="32"/>
        <v>909886601.57938313</v>
      </c>
      <c r="AM116" s="33">
        <f t="shared" si="32"/>
        <v>941869115.62489843</v>
      </c>
      <c r="AN116" s="33">
        <f t="shared" si="32"/>
        <v>974975815.03911352</v>
      </c>
      <c r="AO116" s="33">
        <f t="shared" si="32"/>
        <v>1009246214.9377383</v>
      </c>
      <c r="AP116" s="33">
        <f t="shared" si="32"/>
        <v>1044721219.3927999</v>
      </c>
      <c r="AQ116" s="33">
        <f t="shared" si="32"/>
        <v>1081443170.2544568</v>
      </c>
      <c r="AR116" s="33">
        <f t="shared" si="32"/>
        <v>1119455897.6889007</v>
      </c>
      <c r="AS116" s="33">
        <f t="shared" si="32"/>
        <v>1158804772.4926658</v>
      </c>
      <c r="AT116" s="33">
        <f t="shared" si="32"/>
        <v>1199536760.2457831</v>
      </c>
      <c r="AU116" s="33">
        <f t="shared" si="32"/>
        <v>1241700477.3684223</v>
      </c>
      <c r="AV116" s="33">
        <f t="shared" si="32"/>
        <v>1285346249.147922</v>
      </c>
      <c r="AW116" s="33">
        <f t="shared" si="32"/>
        <v>1330526169.8054717</v>
      </c>
      <c r="AX116" s="33">
        <f t="shared" si="32"/>
        <v>1377294164.6741338</v>
      </c>
      <c r="AY116" s="33">
        <f t="shared" si="32"/>
        <v>1425706054.5624294</v>
      </c>
      <c r="AZ116" s="33">
        <f t="shared" si="32"/>
        <v>1475819622.3802989</v>
      </c>
      <c r="BA116" s="33">
        <f t="shared" si="32"/>
        <v>1527694682.106966</v>
      </c>
      <c r="BB116" s="33">
        <f t="shared" si="32"/>
        <v>1581393150.1830261</v>
      </c>
      <c r="BC116" s="33">
        <f t="shared" si="32"/>
        <v>1636979119.4119592</v>
      </c>
      <c r="BD116" s="33">
        <f t="shared" si="32"/>
        <v>1694518935.4592896</v>
      </c>
      <c r="BE116" s="33">
        <f t="shared" si="32"/>
        <v>1754081276.0406833</v>
      </c>
    </row>
    <row r="117" spans="1:57" customFormat="1" ht="13.5" customHeight="1" outlineLevel="2" thickTop="1">
      <c r="A117" s="4"/>
      <c r="B117" s="20"/>
      <c r="C117" s="20"/>
      <c r="D117" s="20"/>
      <c r="E117" s="2"/>
      <c r="F117" s="2"/>
      <c r="G117" s="41"/>
      <c r="H117" s="2"/>
      <c r="I117" s="11"/>
      <c r="J117" s="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</row>
    <row r="118" spans="1:57" customFormat="1" ht="13.5" customHeight="1" outlineLevel="2">
      <c r="A118" s="2"/>
      <c r="B118" s="19" t="s">
        <v>16</v>
      </c>
      <c r="C118" s="19"/>
      <c r="D118" s="19"/>
      <c r="E118" s="3"/>
      <c r="F118" s="3"/>
      <c r="G118" s="39"/>
      <c r="H118" s="3"/>
      <c r="I118" s="9"/>
      <c r="J118" s="3"/>
      <c r="K118" s="3"/>
      <c r="L118" s="3"/>
      <c r="M118" s="3"/>
      <c r="N118" s="3"/>
      <c r="O118" s="2"/>
      <c r="P118" s="3"/>
      <c r="Q118" s="3"/>
      <c r="R118" s="3"/>
      <c r="S118" s="3"/>
      <c r="T118" s="3"/>
      <c r="U118" s="3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</row>
    <row r="119" spans="1:57" s="2" customFormat="1" ht="13.5" customHeight="1" outlineLevel="2">
      <c r="E119" s="3" t="s">
        <v>5</v>
      </c>
      <c r="F119" s="3"/>
      <c r="G119" s="39" t="s">
        <v>4</v>
      </c>
      <c r="H119" s="34">
        <f>SUM(J119:BE119)</f>
        <v>852641373.83128834</v>
      </c>
      <c r="I119" s="3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>
        <v>0</v>
      </c>
      <c r="W119" s="16">
        <v>0</v>
      </c>
      <c r="X119" s="16">
        <v>0</v>
      </c>
      <c r="Y119" s="16">
        <v>0</v>
      </c>
      <c r="Z119" s="16">
        <v>9192994.9477071613</v>
      </c>
      <c r="AA119" s="16">
        <v>12807898.346220013</v>
      </c>
      <c r="AB119" s="16">
        <v>16517007.840654729</v>
      </c>
      <c r="AC119" s="16">
        <v>20322185.583799358</v>
      </c>
      <c r="AD119" s="16">
        <v>24225326.540843498</v>
      </c>
      <c r="AE119" s="16">
        <v>24546399.158296704</v>
      </c>
      <c r="AF119" s="16">
        <v>24871727.141534325</v>
      </c>
      <c r="AG119" s="16">
        <v>25201366.889442392</v>
      </c>
      <c r="AH119" s="16">
        <v>25535375.548394818</v>
      </c>
      <c r="AI119" s="16">
        <v>25873811.022160292</v>
      </c>
      <c r="AJ119" s="16">
        <v>26216731.981940478</v>
      </c>
      <c r="AK119" s="16">
        <v>26564197.876541279</v>
      </c>
      <c r="AL119" s="16">
        <v>26829839.855306692</v>
      </c>
      <c r="AM119" s="16">
        <v>27098138.253859758</v>
      </c>
      <c r="AN119" s="16">
        <v>27369119.636398356</v>
      </c>
      <c r="AO119" s="16">
        <v>27642810.832762338</v>
      </c>
      <c r="AP119" s="16">
        <v>27919238.941089958</v>
      </c>
      <c r="AQ119" s="16">
        <v>28198431.330500856</v>
      </c>
      <c r="AR119" s="16">
        <v>28480415.643805865</v>
      </c>
      <c r="AS119" s="16">
        <v>28765219.800243922</v>
      </c>
      <c r="AT119" s="16">
        <v>29052871.998246361</v>
      </c>
      <c r="AU119" s="16">
        <v>29343400.718228824</v>
      </c>
      <c r="AV119" s="16">
        <v>29636834.72541111</v>
      </c>
      <c r="AW119" s="16">
        <v>29933203.072665222</v>
      </c>
      <c r="AX119" s="16">
        <v>30232535.103391871</v>
      </c>
      <c r="AY119" s="16">
        <v>30534860.454425797</v>
      </c>
      <c r="AZ119" s="16">
        <v>30840209.058970056</v>
      </c>
      <c r="BA119" s="16">
        <v>31148611.149559759</v>
      </c>
      <c r="BB119" s="16">
        <v>31460097.261055361</v>
      </c>
      <c r="BC119" s="16">
        <v>31774698.233665921</v>
      </c>
      <c r="BD119" s="16">
        <v>32092445.21600258</v>
      </c>
      <c r="BE119" s="16">
        <v>32413369.668162607</v>
      </c>
    </row>
    <row r="120" spans="1:57" s="2" customFormat="1" ht="13.5" customHeight="1" outlineLevel="2">
      <c r="G120" s="41"/>
      <c r="H120" s="3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</row>
    <row r="121" spans="1:57" s="2" customFormat="1" ht="13.5" customHeight="1" outlineLevel="2">
      <c r="E121" s="3" t="s">
        <v>39</v>
      </c>
      <c r="F121" s="3"/>
      <c r="G121" s="39"/>
      <c r="H121" s="57">
        <f t="shared" ref="H121" si="33">SUM(J121:BE121)</f>
        <v>115427066976.37497</v>
      </c>
      <c r="I121" s="3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>
        <v>0</v>
      </c>
      <c r="W121" s="16">
        <v>0</v>
      </c>
      <c r="X121" s="16">
        <v>0</v>
      </c>
      <c r="Y121" s="16">
        <v>0</v>
      </c>
      <c r="Z121" s="16">
        <v>754614779.37578654</v>
      </c>
      <c r="AA121" s="16">
        <v>1083773507.580956</v>
      </c>
      <c r="AB121" s="16">
        <v>1440735995.9479702</v>
      </c>
      <c r="AC121" s="16">
        <v>1827325094.2693708</v>
      </c>
      <c r="AD121" s="16">
        <v>2245470833.4352465</v>
      </c>
      <c r="AE121" s="16">
        <v>2345405526.1856642</v>
      </c>
      <c r="AF121" s="16">
        <v>2449787813.0292287</v>
      </c>
      <c r="AG121" s="16">
        <v>2558815634.1674161</v>
      </c>
      <c r="AH121" s="16">
        <v>2672695739.1315413</v>
      </c>
      <c r="AI121" s="16">
        <v>2791644078.8420348</v>
      </c>
      <c r="AJ121" s="16">
        <v>2915886215.1163235</v>
      </c>
      <c r="AK121" s="16">
        <v>3045657748.4018531</v>
      </c>
      <c r="AL121" s="16">
        <v>3152712618.2581782</v>
      </c>
      <c r="AM121" s="16">
        <v>3263530466.7899532</v>
      </c>
      <c r="AN121" s="16">
        <v>3378243562.6976194</v>
      </c>
      <c r="AO121" s="16">
        <v>3496988823.9264412</v>
      </c>
      <c r="AP121" s="16">
        <v>3619907981.0874548</v>
      </c>
      <c r="AQ121" s="16">
        <v>3747147746.6226788</v>
      </c>
      <c r="AR121" s="16">
        <v>3878859989.9164658</v>
      </c>
      <c r="AS121" s="16">
        <v>4015201918.5620289</v>
      </c>
      <c r="AT121" s="16">
        <v>4156336265.9994845</v>
      </c>
      <c r="AU121" s="16">
        <v>4302431485.7493658</v>
      </c>
      <c r="AV121" s="16">
        <v>4453661952.4734554</v>
      </c>
      <c r="AW121" s="16">
        <v>4610208170.1028976</v>
      </c>
      <c r="AX121" s="16">
        <v>4772256987.2820139</v>
      </c>
      <c r="AY121" s="16">
        <v>4940001820.3849764</v>
      </c>
      <c r="AZ121" s="16">
        <v>5113642884.3715076</v>
      </c>
      <c r="BA121" s="16">
        <v>5293387431.757165</v>
      </c>
      <c r="BB121" s="16">
        <v>5479449999.9834299</v>
      </c>
      <c r="BC121" s="16">
        <v>5672052667.4828463</v>
      </c>
      <c r="BD121" s="16">
        <v>5871425318.7448683</v>
      </c>
      <c r="BE121" s="16">
        <v>6077805918.6987486</v>
      </c>
    </row>
    <row r="122" spans="1:57" s="2" customFormat="1" ht="13.5" customHeight="1" outlineLevel="2">
      <c r="G122" s="41"/>
      <c r="H122" s="3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</row>
    <row r="123" spans="1:57" s="2" customFormat="1" ht="13.5" customHeight="1" outlineLevel="2">
      <c r="E123" s="3" t="s">
        <v>2</v>
      </c>
      <c r="F123" s="3"/>
      <c r="G123" s="39"/>
      <c r="H123" s="57">
        <f t="shared" ref="H123" si="34">SUM(J123:BE123)</f>
        <v>1154270669.7637496</v>
      </c>
      <c r="I123" s="3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>
        <v>0</v>
      </c>
      <c r="W123" s="16">
        <v>0</v>
      </c>
      <c r="X123" s="16">
        <v>0</v>
      </c>
      <c r="Y123" s="16">
        <v>0</v>
      </c>
      <c r="Z123" s="16">
        <v>7546147.7937578652</v>
      </c>
      <c r="AA123" s="16">
        <v>10837735.075809561</v>
      </c>
      <c r="AB123" s="16">
        <v>14407359.959479701</v>
      </c>
      <c r="AC123" s="16">
        <v>18273250.94269371</v>
      </c>
      <c r="AD123" s="16">
        <v>22454708.334352467</v>
      </c>
      <c r="AE123" s="16">
        <v>23454055.261856642</v>
      </c>
      <c r="AF123" s="16">
        <v>24497878.130292289</v>
      </c>
      <c r="AG123" s="16">
        <v>25588156.34167416</v>
      </c>
      <c r="AH123" s="16">
        <v>26726957.391315412</v>
      </c>
      <c r="AI123" s="16">
        <v>27916440.788420349</v>
      </c>
      <c r="AJ123" s="16">
        <v>29158862.151163232</v>
      </c>
      <c r="AK123" s="16">
        <v>30456577.484018531</v>
      </c>
      <c r="AL123" s="16">
        <v>31527126.182581786</v>
      </c>
      <c r="AM123" s="16">
        <v>32635304.667899534</v>
      </c>
      <c r="AN123" s="16">
        <v>33782435.626976199</v>
      </c>
      <c r="AO123" s="16">
        <v>34969888.239264414</v>
      </c>
      <c r="AP123" s="16">
        <v>36199079.810874552</v>
      </c>
      <c r="AQ123" s="16">
        <v>37471477.466226794</v>
      </c>
      <c r="AR123" s="16">
        <v>38788599.899164662</v>
      </c>
      <c r="AS123" s="16">
        <v>40152019.185620293</v>
      </c>
      <c r="AT123" s="16">
        <v>41563362.659994848</v>
      </c>
      <c r="AU123" s="16">
        <v>43024314.857493654</v>
      </c>
      <c r="AV123" s="16">
        <v>44536619.524734557</v>
      </c>
      <c r="AW123" s="16">
        <v>46102081.70102898</v>
      </c>
      <c r="AX123" s="16">
        <v>47722569.872820139</v>
      </c>
      <c r="AY123" s="16">
        <v>49400018.203849763</v>
      </c>
      <c r="AZ123" s="16">
        <v>51136428.843715079</v>
      </c>
      <c r="BA123" s="16">
        <v>52933874.317571655</v>
      </c>
      <c r="BB123" s="16">
        <v>54794499.999834299</v>
      </c>
      <c r="BC123" s="16">
        <v>56720526.674828462</v>
      </c>
      <c r="BD123" s="16">
        <v>58714253.18744868</v>
      </c>
      <c r="BE123" s="16">
        <v>60778059.186987489</v>
      </c>
    </row>
    <row r="124" spans="1:57" s="2" customFormat="1" ht="13.5" customHeight="1" outlineLevel="2">
      <c r="G124" s="41"/>
      <c r="H124" s="32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</row>
    <row r="125" spans="1:57" s="2" customFormat="1" ht="13.5" customHeight="1" outlineLevel="2" thickBot="1">
      <c r="E125" s="3" t="s">
        <v>0</v>
      </c>
      <c r="F125" s="10"/>
      <c r="G125" s="42"/>
      <c r="H125" s="14">
        <f>SUM(J125:BE125)</f>
        <v>116581337646.1387</v>
      </c>
      <c r="I125" s="10"/>
      <c r="J125" s="33">
        <f>SUM(J123, J121)</f>
        <v>0</v>
      </c>
      <c r="K125" s="33">
        <f t="shared" ref="K125:BE125" si="35">SUM(K123, K121)</f>
        <v>0</v>
      </c>
      <c r="L125" s="33">
        <f t="shared" si="35"/>
        <v>0</v>
      </c>
      <c r="M125" s="33">
        <f t="shared" si="35"/>
        <v>0</v>
      </c>
      <c r="N125" s="33">
        <f t="shared" si="35"/>
        <v>0</v>
      </c>
      <c r="O125" s="33">
        <f t="shared" si="35"/>
        <v>0</v>
      </c>
      <c r="P125" s="33">
        <f t="shared" si="35"/>
        <v>0</v>
      </c>
      <c r="Q125" s="33">
        <f t="shared" si="35"/>
        <v>0</v>
      </c>
      <c r="R125" s="33">
        <f t="shared" si="35"/>
        <v>0</v>
      </c>
      <c r="S125" s="33">
        <f t="shared" si="35"/>
        <v>0</v>
      </c>
      <c r="T125" s="33">
        <f t="shared" si="35"/>
        <v>0</v>
      </c>
      <c r="U125" s="33">
        <f t="shared" si="35"/>
        <v>0</v>
      </c>
      <c r="V125" s="33">
        <f t="shared" si="35"/>
        <v>0</v>
      </c>
      <c r="W125" s="33">
        <f t="shared" si="35"/>
        <v>0</v>
      </c>
      <c r="X125" s="33">
        <f t="shared" si="35"/>
        <v>0</v>
      </c>
      <c r="Y125" s="33">
        <f t="shared" si="35"/>
        <v>0</v>
      </c>
      <c r="Z125" s="33">
        <f t="shared" si="35"/>
        <v>762160927.16954446</v>
      </c>
      <c r="AA125" s="33">
        <f t="shared" si="35"/>
        <v>1094611242.6567655</v>
      </c>
      <c r="AB125" s="33">
        <f t="shared" si="35"/>
        <v>1455143355.90745</v>
      </c>
      <c r="AC125" s="33">
        <f t="shared" si="35"/>
        <v>1845598345.2120645</v>
      </c>
      <c r="AD125" s="33">
        <f t="shared" si="35"/>
        <v>2267925541.769599</v>
      </c>
      <c r="AE125" s="33">
        <f t="shared" si="35"/>
        <v>2368859581.4475207</v>
      </c>
      <c r="AF125" s="33">
        <f t="shared" si="35"/>
        <v>2474285691.1595211</v>
      </c>
      <c r="AG125" s="33">
        <f t="shared" si="35"/>
        <v>2584403790.5090904</v>
      </c>
      <c r="AH125" s="33">
        <f t="shared" si="35"/>
        <v>2699422696.5228567</v>
      </c>
      <c r="AI125" s="33">
        <f t="shared" si="35"/>
        <v>2819560519.630455</v>
      </c>
      <c r="AJ125" s="33">
        <f t="shared" si="35"/>
        <v>2945045077.2674866</v>
      </c>
      <c r="AK125" s="33">
        <f t="shared" si="35"/>
        <v>3076114325.8858714</v>
      </c>
      <c r="AL125" s="33">
        <f t="shared" si="35"/>
        <v>3184239744.4407601</v>
      </c>
      <c r="AM125" s="33">
        <f t="shared" si="35"/>
        <v>3296165771.4578528</v>
      </c>
      <c r="AN125" s="33">
        <f t="shared" si="35"/>
        <v>3412025998.3245955</v>
      </c>
      <c r="AO125" s="33">
        <f t="shared" si="35"/>
        <v>3531958712.1657057</v>
      </c>
      <c r="AP125" s="33">
        <f t="shared" si="35"/>
        <v>3656107060.8983293</v>
      </c>
      <c r="AQ125" s="33">
        <f t="shared" si="35"/>
        <v>3784619224.0889053</v>
      </c>
      <c r="AR125" s="33">
        <f t="shared" si="35"/>
        <v>3917648589.8156304</v>
      </c>
      <c r="AS125" s="33">
        <f t="shared" si="35"/>
        <v>4055353937.7476492</v>
      </c>
      <c r="AT125" s="33">
        <f t="shared" si="35"/>
        <v>4197899628.6594796</v>
      </c>
      <c r="AU125" s="33">
        <f t="shared" si="35"/>
        <v>4345455800.6068592</v>
      </c>
      <c r="AV125" s="33">
        <f t="shared" si="35"/>
        <v>4498198571.9981899</v>
      </c>
      <c r="AW125" s="33">
        <f t="shared" si="35"/>
        <v>4656310251.8039265</v>
      </c>
      <c r="AX125" s="33">
        <f t="shared" si="35"/>
        <v>4819979557.1548338</v>
      </c>
      <c r="AY125" s="33">
        <f t="shared" si="35"/>
        <v>4989401838.5888262</v>
      </c>
      <c r="AZ125" s="33">
        <f t="shared" si="35"/>
        <v>5164779313.2152224</v>
      </c>
      <c r="BA125" s="33">
        <f t="shared" si="35"/>
        <v>5346321306.0747366</v>
      </c>
      <c r="BB125" s="33">
        <f t="shared" si="35"/>
        <v>5534244499.983264</v>
      </c>
      <c r="BC125" s="33">
        <f t="shared" si="35"/>
        <v>5728773194.1576748</v>
      </c>
      <c r="BD125" s="33">
        <f t="shared" si="35"/>
        <v>5930139571.9323168</v>
      </c>
      <c r="BE125" s="33">
        <f t="shared" si="35"/>
        <v>6138583977.8857365</v>
      </c>
    </row>
    <row r="126" spans="1:57" ht="13.5" customHeight="1" thickTop="1"/>
    <row r="127" spans="1:57" ht="13.5" customHeight="1">
      <c r="A127" s="35" t="s">
        <v>40</v>
      </c>
      <c r="B127" s="36"/>
      <c r="C127" s="36"/>
      <c r="D127" s="36"/>
      <c r="E127" s="37"/>
      <c r="F127" s="37"/>
      <c r="G127" s="40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3.5" customHeight="1" outlineLevel="1">
      <c r="A128" s="67"/>
      <c r="B128" s="68"/>
      <c r="C128" s="68"/>
      <c r="D128" s="68"/>
      <c r="E128" s="67"/>
      <c r="F128" s="67"/>
      <c r="G128" s="69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</row>
    <row r="129" spans="1:57" ht="13.5" customHeight="1" outlineLevel="1">
      <c r="A129" s="67"/>
      <c r="B129" s="19" t="s">
        <v>7</v>
      </c>
      <c r="C129" s="68"/>
      <c r="D129" s="68"/>
      <c r="E129" s="67"/>
      <c r="F129" s="67"/>
      <c r="G129" s="69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</row>
    <row r="130" spans="1:57" ht="13.5" customHeight="1" outlineLevel="1">
      <c r="A130" s="67"/>
      <c r="B130" s="68"/>
      <c r="C130" s="68"/>
      <c r="D130" s="68"/>
      <c r="E130" s="67"/>
      <c r="F130" s="67"/>
      <c r="G130" s="69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</row>
    <row r="131" spans="1:57" ht="13.5" customHeight="1" outlineLevel="1">
      <c r="A131" s="67"/>
      <c r="B131" s="4"/>
      <c r="C131" s="68"/>
      <c r="D131" s="68"/>
      <c r="E131" s="70" t="s">
        <v>48</v>
      </c>
      <c r="F131" s="67"/>
      <c r="G131" s="39" t="s">
        <v>4</v>
      </c>
      <c r="H131" s="34">
        <f>SUM(J131:BE131)</f>
        <v>307862474.91462249</v>
      </c>
      <c r="I131" s="3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>
        <v>2983200</v>
      </c>
      <c r="W131" s="16">
        <v>4106018.7922151797</v>
      </c>
      <c r="X131" s="16">
        <v>5231089.4620528128</v>
      </c>
      <c r="Y131" s="16">
        <v>6358415.3997295666</v>
      </c>
      <c r="Z131" s="16">
        <v>7487999.9999999981</v>
      </c>
      <c r="AA131" s="16">
        <v>7587242.9041332472</v>
      </c>
      <c r="AB131" s="16">
        <v>7687801.1333226934</v>
      </c>
      <c r="AC131" s="16">
        <v>7789692.1203512494</v>
      </c>
      <c r="AD131" s="16">
        <v>7892933.5290488377</v>
      </c>
      <c r="AE131" s="16">
        <v>7997543.2573545938</v>
      </c>
      <c r="AF131" s="16">
        <v>8103539.4404196516</v>
      </c>
      <c r="AG131" s="16">
        <v>8210940.4537510574</v>
      </c>
      <c r="AH131" s="16">
        <v>8319764.916397349</v>
      </c>
      <c r="AI131" s="16">
        <v>8430031.6941763535</v>
      </c>
      <c r="AJ131" s="16">
        <v>8541759.90294577</v>
      </c>
      <c r="AK131" s="16">
        <v>8654968.9119170941</v>
      </c>
      <c r="AL131" s="16">
        <v>8741518.6010362655</v>
      </c>
      <c r="AM131" s="16">
        <v>8828933.7870466281</v>
      </c>
      <c r="AN131" s="16">
        <v>8917223.1249170937</v>
      </c>
      <c r="AO131" s="16">
        <v>9006395.356166264</v>
      </c>
      <c r="AP131" s="16">
        <v>9096459.3097279277</v>
      </c>
      <c r="AQ131" s="16">
        <v>9187423.9028252065</v>
      </c>
      <c r="AR131" s="16">
        <v>9279298.1418534592</v>
      </c>
      <c r="AS131" s="16">
        <v>9372091.1232719943</v>
      </c>
      <c r="AT131" s="16">
        <v>9465812.0345047135</v>
      </c>
      <c r="AU131" s="16">
        <v>9560470.1548497602</v>
      </c>
      <c r="AV131" s="16">
        <v>9656074.8563982584</v>
      </c>
      <c r="AW131" s="16">
        <v>9752635.6049622409</v>
      </c>
      <c r="AX131" s="16">
        <v>9850161.9610118642</v>
      </c>
      <c r="AY131" s="16">
        <v>9948663.5806219839</v>
      </c>
      <c r="AZ131" s="16">
        <v>10048150.216428204</v>
      </c>
      <c r="BA131" s="16">
        <v>10148631.718592485</v>
      </c>
      <c r="BB131" s="16">
        <v>10250118.035778411</v>
      </c>
      <c r="BC131" s="16">
        <v>10352619.216136195</v>
      </c>
      <c r="BD131" s="16">
        <v>10456145.408297557</v>
      </c>
      <c r="BE131" s="16">
        <v>10560706.862380533</v>
      </c>
    </row>
    <row r="132" spans="1:57" ht="13.5" customHeight="1" outlineLevel="1">
      <c r="A132" s="67"/>
      <c r="B132" s="68"/>
      <c r="C132" s="68"/>
      <c r="D132" s="68"/>
      <c r="E132" s="67"/>
      <c r="F132" s="67"/>
      <c r="H132" s="32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ht="13.5" customHeight="1" outlineLevel="1">
      <c r="A133" s="67"/>
      <c r="B133" s="68"/>
      <c r="C133" s="68"/>
      <c r="D133" s="68"/>
      <c r="E133" s="70" t="s">
        <v>49</v>
      </c>
      <c r="F133" s="67"/>
      <c r="H133" s="34">
        <f>SUM(J133:BE133)</f>
        <v>46481590006.361198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>
        <v>450408512.26000017</v>
      </c>
      <c r="W133" s="16">
        <v>619933566.47668338</v>
      </c>
      <c r="X133" s="16">
        <v>789798612.9331497</v>
      </c>
      <c r="Y133" s="16">
        <v>960004163.48996663</v>
      </c>
      <c r="Z133" s="16">
        <v>1130550730.6928401</v>
      </c>
      <c r="AA133" s="16">
        <v>1145534589.9054368</v>
      </c>
      <c r="AB133" s="16">
        <v>1160717039.0891047</v>
      </c>
      <c r="AC133" s="16">
        <v>1176100710.2744877</v>
      </c>
      <c r="AD133" s="16">
        <v>1191688270.3760927</v>
      </c>
      <c r="AE133" s="16">
        <v>1207482421.6546252</v>
      </c>
      <c r="AF133" s="16">
        <v>1223485902.1854548</v>
      </c>
      <c r="AG133" s="16">
        <v>1239701486.3332877</v>
      </c>
      <c r="AH133" s="16">
        <v>1256131985.2331302</v>
      </c>
      <c r="AI133" s="16">
        <v>1272780247.2776279</v>
      </c>
      <c r="AJ133" s="16">
        <v>1289649158.6108634</v>
      </c>
      <c r="AK133" s="16">
        <v>1306741643.6286976</v>
      </c>
      <c r="AL133" s="16">
        <v>1319809060.0649846</v>
      </c>
      <c r="AM133" s="16">
        <v>1333007150.6656344</v>
      </c>
      <c r="AN133" s="16">
        <v>1346337222.1722908</v>
      </c>
      <c r="AO133" s="16">
        <v>1359800594.3940136</v>
      </c>
      <c r="AP133" s="16">
        <v>1373398600.3379538</v>
      </c>
      <c r="AQ133" s="16">
        <v>1387132586.3413334</v>
      </c>
      <c r="AR133" s="16">
        <v>1401003912.2047467</v>
      </c>
      <c r="AS133" s="16">
        <v>1415013951.3267941</v>
      </c>
      <c r="AT133" s="16">
        <v>1429164090.8400621</v>
      </c>
      <c r="AU133" s="16">
        <v>1443455731.7484627</v>
      </c>
      <c r="AV133" s="16">
        <v>1457890289.0659473</v>
      </c>
      <c r="AW133" s="16">
        <v>1472469191.9566069</v>
      </c>
      <c r="AX133" s="16">
        <v>1487193883.876173</v>
      </c>
      <c r="AY133" s="16">
        <v>1502065822.7149348</v>
      </c>
      <c r="AZ133" s="16">
        <v>1517086480.9420841</v>
      </c>
      <c r="BA133" s="16">
        <v>1532257345.7515049</v>
      </c>
      <c r="BB133" s="16">
        <v>1547579919.2090199</v>
      </c>
      <c r="BC133" s="16">
        <v>1563055718.4011102</v>
      </c>
      <c r="BD133" s="16">
        <v>1578686275.5851214</v>
      </c>
      <c r="BE133" s="16">
        <v>1594473138.3409727</v>
      </c>
    </row>
    <row r="134" spans="1:57" ht="13.5" customHeight="1" outlineLevel="1">
      <c r="A134" s="67"/>
      <c r="B134" s="68"/>
      <c r="C134" s="68"/>
      <c r="D134" s="68"/>
      <c r="E134" s="67"/>
      <c r="F134" s="67"/>
      <c r="H134" s="3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</row>
    <row r="135" spans="1:57" ht="13.5" customHeight="1" outlineLevel="1">
      <c r="A135" s="67"/>
      <c r="B135" s="68"/>
      <c r="C135" s="68"/>
      <c r="D135" s="68"/>
      <c r="E135" s="70" t="s">
        <v>50</v>
      </c>
      <c r="F135" s="67"/>
      <c r="G135" s="39"/>
      <c r="H135" s="57">
        <f t="shared" ref="H135" si="36">SUM(J135:BE135)</f>
        <v>18481244877.032871</v>
      </c>
      <c r="I135" s="3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v>184140849.53627843</v>
      </c>
      <c r="W135" s="16">
        <v>253326641.35508108</v>
      </c>
      <c r="X135" s="16">
        <v>322585052.91496646</v>
      </c>
      <c r="Y135" s="16">
        <v>391916141.41067797</v>
      </c>
      <c r="Z135" s="56">
        <v>461319964.07700461</v>
      </c>
      <c r="AA135" s="56">
        <v>467816516.32270634</v>
      </c>
      <c r="AB135" s="56">
        <v>474404556.46047366</v>
      </c>
      <c r="AC135" s="56">
        <v>481085372.87129343</v>
      </c>
      <c r="AD135" s="56">
        <v>487860272.07981664</v>
      </c>
      <c r="AE135" s="56">
        <v>494730579.00986695</v>
      </c>
      <c r="AF135" s="56">
        <v>501697637.2435475</v>
      </c>
      <c r="AG135" s="56">
        <v>508762809.28399658</v>
      </c>
      <c r="AH135" s="56">
        <v>515927476.8218441</v>
      </c>
      <c r="AI135" s="56">
        <v>523193041.00541955</v>
      </c>
      <c r="AJ135" s="56">
        <v>530560922.71476597</v>
      </c>
      <c r="AK135" s="56">
        <v>538032562.83951211</v>
      </c>
      <c r="AL135" s="56">
        <v>540722725.65370965</v>
      </c>
      <c r="AM135" s="56">
        <v>543426339.28197813</v>
      </c>
      <c r="AN135" s="56">
        <v>546143470.97838795</v>
      </c>
      <c r="AO135" s="56">
        <v>548874188.33327985</v>
      </c>
      <c r="AP135" s="56">
        <v>551618559.27494621</v>
      </c>
      <c r="AQ135" s="56">
        <v>554376652.07132089</v>
      </c>
      <c r="AR135" s="56">
        <v>557148535.33167744</v>
      </c>
      <c r="AS135" s="56">
        <v>559934278.00833583</v>
      </c>
      <c r="AT135" s="56">
        <v>562733949.39837742</v>
      </c>
      <c r="AU135" s="56">
        <v>565547619.14536929</v>
      </c>
      <c r="AV135" s="56">
        <v>568375357.24109614</v>
      </c>
      <c r="AW135" s="56">
        <v>571217234.02730155</v>
      </c>
      <c r="AX135" s="56">
        <v>574073320.197438</v>
      </c>
      <c r="AY135" s="56">
        <v>576943686.7984252</v>
      </c>
      <c r="AZ135" s="56">
        <v>579828405.23241723</v>
      </c>
      <c r="BA135" s="56">
        <v>582727547.25857925</v>
      </c>
      <c r="BB135" s="56">
        <v>585641184.99487209</v>
      </c>
      <c r="BC135" s="56">
        <v>588569390.91984653</v>
      </c>
      <c r="BD135" s="56">
        <v>591512237.87444556</v>
      </c>
      <c r="BE135" s="56">
        <v>594469799.06381774</v>
      </c>
    </row>
    <row r="136" spans="1:57" ht="13.5" customHeight="1" outlineLevel="1">
      <c r="A136" s="67"/>
      <c r="B136" s="68"/>
      <c r="C136" s="68"/>
      <c r="D136" s="68"/>
      <c r="E136" s="67"/>
      <c r="F136" s="67"/>
      <c r="H136" s="32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ht="13.5" customHeight="1" outlineLevel="1">
      <c r="A137" s="67"/>
      <c r="B137" s="68"/>
      <c r="C137" s="68"/>
      <c r="D137" s="68"/>
      <c r="E137" s="70" t="s">
        <v>51</v>
      </c>
      <c r="F137" s="67"/>
      <c r="G137" s="39"/>
      <c r="H137" s="57">
        <f t="shared" ref="H137" si="37">SUM(J137:BE137)</f>
        <v>184812448.77032876</v>
      </c>
      <c r="I137" s="3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v>1841408.4953627842</v>
      </c>
      <c r="W137" s="16">
        <v>2533266.4135508109</v>
      </c>
      <c r="X137" s="16">
        <v>3225850.5291496646</v>
      </c>
      <c r="Y137" s="16">
        <v>3919161.4141067797</v>
      </c>
      <c r="Z137" s="16">
        <v>4613199.640770046</v>
      </c>
      <c r="AA137" s="16">
        <v>4678165.1632270636</v>
      </c>
      <c r="AB137" s="16">
        <v>4744045.5646047369</v>
      </c>
      <c r="AC137" s="16">
        <v>4810853.7287129341</v>
      </c>
      <c r="AD137" s="16">
        <v>4878602.7207981665</v>
      </c>
      <c r="AE137" s="16">
        <v>4947305.7900986699</v>
      </c>
      <c r="AF137" s="16">
        <v>5016976.3724354748</v>
      </c>
      <c r="AG137" s="16">
        <v>5087628.0928399656</v>
      </c>
      <c r="AH137" s="16">
        <v>5159274.7682184409</v>
      </c>
      <c r="AI137" s="16">
        <v>5231930.4100541957</v>
      </c>
      <c r="AJ137" s="16">
        <v>5305609.2271476602</v>
      </c>
      <c r="AK137" s="16">
        <v>5380325.6283951215</v>
      </c>
      <c r="AL137" s="16">
        <v>5407227.2565370966</v>
      </c>
      <c r="AM137" s="16">
        <v>5434263.3928197818</v>
      </c>
      <c r="AN137" s="16">
        <v>5461434.70978388</v>
      </c>
      <c r="AO137" s="16">
        <v>5488741.8833327983</v>
      </c>
      <c r="AP137" s="16">
        <v>5516185.5927494625</v>
      </c>
      <c r="AQ137" s="16">
        <v>5543766.5207132092</v>
      </c>
      <c r="AR137" s="16">
        <v>5571485.3533167746</v>
      </c>
      <c r="AS137" s="16">
        <v>5599342.7800833583</v>
      </c>
      <c r="AT137" s="16">
        <v>5627339.4939837744</v>
      </c>
      <c r="AU137" s="16">
        <v>5655476.1914536934</v>
      </c>
      <c r="AV137" s="16">
        <v>5683753.5724109616</v>
      </c>
      <c r="AW137" s="16">
        <v>5712172.3402730152</v>
      </c>
      <c r="AX137" s="16">
        <v>5740733.2019743798</v>
      </c>
      <c r="AY137" s="16">
        <v>5769436.8679842521</v>
      </c>
      <c r="AZ137" s="16">
        <v>5798284.0523241721</v>
      </c>
      <c r="BA137" s="16">
        <v>5827275.4725857927</v>
      </c>
      <c r="BB137" s="16">
        <v>5856411.849948721</v>
      </c>
      <c r="BC137" s="16">
        <v>5885693.9091984658</v>
      </c>
      <c r="BD137" s="16">
        <v>5915122.378744456</v>
      </c>
      <c r="BE137" s="16">
        <v>5944697.9906381778</v>
      </c>
    </row>
    <row r="138" spans="1:57" ht="13.5" customHeight="1" outlineLevel="1">
      <c r="A138" s="67"/>
      <c r="B138" s="68"/>
      <c r="C138" s="68"/>
      <c r="D138" s="68"/>
      <c r="E138" s="67"/>
      <c r="F138" s="67"/>
      <c r="H138" s="3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spans="1:57" ht="13.5" customHeight="1" outlineLevel="1" thickBot="1">
      <c r="A139" s="67"/>
      <c r="B139" s="68"/>
      <c r="C139" s="68"/>
      <c r="D139" s="68"/>
      <c r="E139" s="70" t="s">
        <v>0</v>
      </c>
      <c r="F139" s="67"/>
      <c r="G139" s="42"/>
      <c r="H139" s="14">
        <f>SUM(J139:BE139)</f>
        <v>18666057325.803192</v>
      </c>
      <c r="I139" s="10"/>
      <c r="J139" s="33">
        <f>SUM(J137, J135)</f>
        <v>0</v>
      </c>
      <c r="K139" s="33">
        <f t="shared" ref="K139:BE139" si="38">SUM(K137, K135)</f>
        <v>0</v>
      </c>
      <c r="L139" s="33">
        <f t="shared" si="38"/>
        <v>0</v>
      </c>
      <c r="M139" s="33">
        <f t="shared" si="38"/>
        <v>0</v>
      </c>
      <c r="N139" s="33">
        <f t="shared" si="38"/>
        <v>0</v>
      </c>
      <c r="O139" s="33">
        <f t="shared" si="38"/>
        <v>0</v>
      </c>
      <c r="P139" s="33">
        <f t="shared" si="38"/>
        <v>0</v>
      </c>
      <c r="Q139" s="33">
        <f t="shared" si="38"/>
        <v>0</v>
      </c>
      <c r="R139" s="33">
        <f t="shared" si="38"/>
        <v>0</v>
      </c>
      <c r="S139" s="33">
        <f t="shared" si="38"/>
        <v>0</v>
      </c>
      <c r="T139" s="33">
        <f t="shared" si="38"/>
        <v>0</v>
      </c>
      <c r="U139" s="33">
        <f t="shared" si="38"/>
        <v>0</v>
      </c>
      <c r="V139" s="33">
        <f t="shared" si="38"/>
        <v>185982258.03164122</v>
      </c>
      <c r="W139" s="33">
        <f t="shared" si="38"/>
        <v>255859907.76863191</v>
      </c>
      <c r="X139" s="33">
        <f t="shared" si="38"/>
        <v>325810903.44411612</v>
      </c>
      <c r="Y139" s="33">
        <f t="shared" si="38"/>
        <v>395835302.82478476</v>
      </c>
      <c r="Z139" s="33">
        <f t="shared" si="38"/>
        <v>465933163.71777463</v>
      </c>
      <c r="AA139" s="33">
        <f t="shared" si="38"/>
        <v>472494681.48593342</v>
      </c>
      <c r="AB139" s="33">
        <f t="shared" si="38"/>
        <v>479148602.02507842</v>
      </c>
      <c r="AC139" s="33">
        <f t="shared" si="38"/>
        <v>485896226.60000634</v>
      </c>
      <c r="AD139" s="33">
        <f t="shared" si="38"/>
        <v>492738874.80061483</v>
      </c>
      <c r="AE139" s="33">
        <f t="shared" si="38"/>
        <v>499677884.79996562</v>
      </c>
      <c r="AF139" s="33">
        <f t="shared" si="38"/>
        <v>506714613.61598295</v>
      </c>
      <c r="AG139" s="33">
        <f t="shared" si="38"/>
        <v>513850437.37683654</v>
      </c>
      <c r="AH139" s="33">
        <f t="shared" si="38"/>
        <v>521086751.59006256</v>
      </c>
      <c r="AI139" s="33">
        <f t="shared" si="38"/>
        <v>528424971.41547376</v>
      </c>
      <c r="AJ139" s="33">
        <f t="shared" si="38"/>
        <v>535866531.9419136</v>
      </c>
      <c r="AK139" s="33">
        <f t="shared" si="38"/>
        <v>543412888.46790719</v>
      </c>
      <c r="AL139" s="33">
        <f t="shared" si="38"/>
        <v>546129952.91024673</v>
      </c>
      <c r="AM139" s="33">
        <f t="shared" si="38"/>
        <v>548860602.67479789</v>
      </c>
      <c r="AN139" s="33">
        <f t="shared" si="38"/>
        <v>551604905.68817186</v>
      </c>
      <c r="AO139" s="33">
        <f t="shared" si="38"/>
        <v>554362930.2166127</v>
      </c>
      <c r="AP139" s="33">
        <f t="shared" si="38"/>
        <v>557134744.86769569</v>
      </c>
      <c r="AQ139" s="33">
        <f t="shared" si="38"/>
        <v>559920418.5920341</v>
      </c>
      <c r="AR139" s="33">
        <f t="shared" si="38"/>
        <v>562720020.68499422</v>
      </c>
      <c r="AS139" s="33">
        <f t="shared" si="38"/>
        <v>565533620.78841925</v>
      </c>
      <c r="AT139" s="33">
        <f t="shared" si="38"/>
        <v>568361288.89236116</v>
      </c>
      <c r="AU139" s="33">
        <f t="shared" si="38"/>
        <v>571203095.33682299</v>
      </c>
      <c r="AV139" s="33">
        <f t="shared" si="38"/>
        <v>574059110.81350708</v>
      </c>
      <c r="AW139" s="33">
        <f t="shared" si="38"/>
        <v>576929406.36757457</v>
      </c>
      <c r="AX139" s="33">
        <f t="shared" si="38"/>
        <v>579814053.39941239</v>
      </c>
      <c r="AY139" s="33">
        <f t="shared" si="38"/>
        <v>582713123.66640949</v>
      </c>
      <c r="AZ139" s="33">
        <f t="shared" si="38"/>
        <v>585626689.2847414</v>
      </c>
      <c r="BA139" s="33">
        <f t="shared" si="38"/>
        <v>588554822.73116505</v>
      </c>
      <c r="BB139" s="33">
        <f t="shared" si="38"/>
        <v>591497596.84482086</v>
      </c>
      <c r="BC139" s="33">
        <f t="shared" si="38"/>
        <v>594455084.82904506</v>
      </c>
      <c r="BD139" s="33">
        <f t="shared" si="38"/>
        <v>597427360.25319004</v>
      </c>
      <c r="BE139" s="33">
        <f t="shared" si="38"/>
        <v>600414497.05445588</v>
      </c>
    </row>
    <row r="140" spans="1:57" ht="13.5" customHeight="1" outlineLevel="1" thickTop="1">
      <c r="A140" s="67"/>
      <c r="B140" s="68"/>
      <c r="C140" s="68"/>
      <c r="D140" s="68"/>
      <c r="E140" s="67"/>
      <c r="F140" s="67"/>
      <c r="G140" s="69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</row>
    <row r="141" spans="1:57" ht="13.5" customHeight="1" outlineLevel="1">
      <c r="A141" s="67"/>
      <c r="B141" s="68"/>
      <c r="C141" s="68"/>
      <c r="D141" s="68"/>
      <c r="E141" s="70" t="s">
        <v>44</v>
      </c>
      <c r="F141" s="67"/>
      <c r="G141" s="39" t="s">
        <v>4</v>
      </c>
      <c r="H141" s="34">
        <f>SUM(J141:BE141)</f>
        <v>0</v>
      </c>
      <c r="I141" s="3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3.5" customHeight="1" outlineLevel="1">
      <c r="A142" s="67"/>
      <c r="B142" s="68"/>
      <c r="C142" s="68"/>
      <c r="D142" s="68"/>
      <c r="E142" s="67"/>
      <c r="F142" s="67"/>
      <c r="H142" s="3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</row>
    <row r="143" spans="1:57" ht="13.5" customHeight="1" outlineLevel="1">
      <c r="A143" s="67"/>
      <c r="B143" s="68"/>
      <c r="C143" s="68"/>
      <c r="D143" s="68"/>
      <c r="E143" s="70" t="s">
        <v>47</v>
      </c>
      <c r="F143" s="67"/>
      <c r="H143" s="34">
        <f>SUM(J143:BE143)</f>
        <v>0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3.5" customHeight="1" outlineLevel="1">
      <c r="A144" s="67"/>
      <c r="B144" s="68"/>
      <c r="C144" s="68"/>
      <c r="D144" s="68"/>
      <c r="E144" s="67"/>
      <c r="F144" s="67"/>
      <c r="H144" s="3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</row>
    <row r="145" spans="1:57" ht="13.5" customHeight="1" outlineLevel="1">
      <c r="A145" s="67"/>
      <c r="B145" s="68"/>
      <c r="C145" s="68"/>
      <c r="D145" s="68"/>
      <c r="E145" s="70" t="s">
        <v>45</v>
      </c>
      <c r="F145" s="67"/>
      <c r="G145" s="39"/>
      <c r="H145" s="57">
        <f t="shared" ref="H145" si="39">SUM(J145:BE145)</f>
        <v>0</v>
      </c>
      <c r="I145" s="3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</row>
    <row r="146" spans="1:57" ht="13.5" customHeight="1" outlineLevel="1">
      <c r="A146" s="67"/>
      <c r="B146" s="68"/>
      <c r="C146" s="68"/>
      <c r="D146" s="68"/>
      <c r="E146" s="67"/>
      <c r="F146" s="67"/>
      <c r="H146" s="3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</row>
    <row r="147" spans="1:57" ht="13.5" customHeight="1" outlineLevel="1">
      <c r="A147" s="67"/>
      <c r="B147" s="68"/>
      <c r="C147" s="68"/>
      <c r="D147" s="68"/>
      <c r="E147" s="70" t="s">
        <v>46</v>
      </c>
      <c r="F147" s="67"/>
      <c r="G147" s="39"/>
      <c r="H147" s="57">
        <f t="shared" ref="H147" si="40">SUM(J147:BE147)</f>
        <v>0</v>
      </c>
      <c r="I147" s="3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3.5" customHeight="1" outlineLevel="1">
      <c r="A148" s="67"/>
      <c r="B148" s="68"/>
      <c r="C148" s="68"/>
      <c r="D148" s="68"/>
      <c r="E148" s="67"/>
      <c r="F148" s="67"/>
      <c r="H148" s="3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57" ht="13.5" customHeight="1" outlineLevel="1" thickBot="1">
      <c r="A149" s="67"/>
      <c r="B149" s="68"/>
      <c r="C149" s="68"/>
      <c r="D149" s="68"/>
      <c r="E149" s="70" t="s">
        <v>0</v>
      </c>
      <c r="F149" s="67"/>
      <c r="G149" s="42"/>
      <c r="H149" s="14">
        <f>SUM(J149:BE149)</f>
        <v>0</v>
      </c>
      <c r="I149" s="10"/>
      <c r="J149" s="33">
        <f>SUM(J147, J145)</f>
        <v>0</v>
      </c>
      <c r="K149" s="33">
        <f t="shared" ref="K149:BE149" si="41">SUM(K147, K145)</f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0</v>
      </c>
      <c r="Q149" s="33">
        <f t="shared" si="41"/>
        <v>0</v>
      </c>
      <c r="R149" s="33">
        <f t="shared" si="41"/>
        <v>0</v>
      </c>
      <c r="S149" s="33">
        <f t="shared" si="41"/>
        <v>0</v>
      </c>
      <c r="T149" s="33">
        <f t="shared" si="41"/>
        <v>0</v>
      </c>
      <c r="U149" s="33">
        <f t="shared" si="41"/>
        <v>0</v>
      </c>
      <c r="V149" s="33">
        <f t="shared" si="41"/>
        <v>0</v>
      </c>
      <c r="W149" s="33">
        <f t="shared" si="41"/>
        <v>0</v>
      </c>
      <c r="X149" s="33">
        <f t="shared" si="41"/>
        <v>0</v>
      </c>
      <c r="Y149" s="33">
        <f t="shared" si="41"/>
        <v>0</v>
      </c>
      <c r="Z149" s="33">
        <f t="shared" si="41"/>
        <v>0</v>
      </c>
      <c r="AA149" s="33">
        <f t="shared" si="41"/>
        <v>0</v>
      </c>
      <c r="AB149" s="33">
        <f t="shared" si="41"/>
        <v>0</v>
      </c>
      <c r="AC149" s="33">
        <f t="shared" si="41"/>
        <v>0</v>
      </c>
      <c r="AD149" s="33">
        <f t="shared" si="41"/>
        <v>0</v>
      </c>
      <c r="AE149" s="33">
        <f t="shared" si="41"/>
        <v>0</v>
      </c>
      <c r="AF149" s="33">
        <f t="shared" si="41"/>
        <v>0</v>
      </c>
      <c r="AG149" s="33">
        <f t="shared" si="41"/>
        <v>0</v>
      </c>
      <c r="AH149" s="33">
        <f t="shared" si="41"/>
        <v>0</v>
      </c>
      <c r="AI149" s="33">
        <f t="shared" si="41"/>
        <v>0</v>
      </c>
      <c r="AJ149" s="33">
        <f t="shared" si="41"/>
        <v>0</v>
      </c>
      <c r="AK149" s="33">
        <f t="shared" si="41"/>
        <v>0</v>
      </c>
      <c r="AL149" s="33">
        <f t="shared" si="41"/>
        <v>0</v>
      </c>
      <c r="AM149" s="33">
        <f t="shared" si="41"/>
        <v>0</v>
      </c>
      <c r="AN149" s="33">
        <f t="shared" si="41"/>
        <v>0</v>
      </c>
      <c r="AO149" s="33">
        <f t="shared" si="41"/>
        <v>0</v>
      </c>
      <c r="AP149" s="33">
        <f t="shared" si="41"/>
        <v>0</v>
      </c>
      <c r="AQ149" s="33">
        <f t="shared" si="41"/>
        <v>0</v>
      </c>
      <c r="AR149" s="33">
        <f t="shared" si="41"/>
        <v>0</v>
      </c>
      <c r="AS149" s="33">
        <f t="shared" si="41"/>
        <v>0</v>
      </c>
      <c r="AT149" s="33">
        <f t="shared" si="41"/>
        <v>0</v>
      </c>
      <c r="AU149" s="33">
        <f t="shared" si="41"/>
        <v>0</v>
      </c>
      <c r="AV149" s="33">
        <f t="shared" si="41"/>
        <v>0</v>
      </c>
      <c r="AW149" s="33">
        <f t="shared" si="41"/>
        <v>0</v>
      </c>
      <c r="AX149" s="33">
        <f t="shared" si="41"/>
        <v>0</v>
      </c>
      <c r="AY149" s="33">
        <f t="shared" si="41"/>
        <v>0</v>
      </c>
      <c r="AZ149" s="33">
        <f t="shared" si="41"/>
        <v>0</v>
      </c>
      <c r="BA149" s="33">
        <f t="shared" si="41"/>
        <v>0</v>
      </c>
      <c r="BB149" s="33">
        <f t="shared" si="41"/>
        <v>0</v>
      </c>
      <c r="BC149" s="33">
        <f t="shared" si="41"/>
        <v>0</v>
      </c>
      <c r="BD149" s="33">
        <f t="shared" si="41"/>
        <v>0</v>
      </c>
      <c r="BE149" s="33">
        <f t="shared" si="41"/>
        <v>0</v>
      </c>
    </row>
    <row r="150" spans="1:57" ht="13.5" customHeight="1" outlineLevel="1" thickTop="1">
      <c r="A150" s="67"/>
      <c r="B150" s="68"/>
      <c r="C150" s="68"/>
      <c r="D150" s="68"/>
      <c r="E150" s="67"/>
      <c r="F150" s="67"/>
      <c r="G150" s="69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</row>
    <row r="151" spans="1:57" ht="13.5" customHeight="1" outlineLevel="1">
      <c r="A151" s="67"/>
      <c r="B151" s="68"/>
      <c r="C151" s="68"/>
      <c r="D151" s="68"/>
      <c r="E151" s="70" t="s">
        <v>41</v>
      </c>
      <c r="F151" s="67"/>
      <c r="G151" s="39" t="s">
        <v>4</v>
      </c>
      <c r="H151" s="34">
        <f>SUM(J151:BE151)</f>
        <v>0</v>
      </c>
      <c r="I151" s="3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3.5" customHeight="1" outlineLevel="1">
      <c r="A152" s="67"/>
      <c r="B152" s="68"/>
      <c r="C152" s="68"/>
      <c r="D152" s="68"/>
      <c r="E152" s="67"/>
      <c r="F152" s="67"/>
      <c r="H152" s="3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</row>
    <row r="153" spans="1:57" ht="13.5" customHeight="1" outlineLevel="1">
      <c r="A153" s="67"/>
      <c r="B153" s="68"/>
      <c r="C153" s="68"/>
      <c r="D153" s="68"/>
      <c r="E153" s="70" t="s">
        <v>52</v>
      </c>
      <c r="F153" s="67"/>
      <c r="H153" s="34">
        <f>SUM(J153:BE153)</f>
        <v>0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3.5" customHeight="1" outlineLevel="1">
      <c r="A154" s="67"/>
      <c r="B154" s="68"/>
      <c r="C154" s="68"/>
      <c r="D154" s="68"/>
      <c r="E154" s="67"/>
      <c r="F154" s="67"/>
      <c r="H154" s="3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</row>
    <row r="155" spans="1:57" ht="13.5" customHeight="1" outlineLevel="1">
      <c r="A155" s="67"/>
      <c r="B155" s="68"/>
      <c r="C155" s="68"/>
      <c r="D155" s="68"/>
      <c r="E155" s="70" t="s">
        <v>42</v>
      </c>
      <c r="F155" s="67"/>
      <c r="G155" s="39"/>
      <c r="H155" s="57">
        <f t="shared" ref="H155" si="42">SUM(J155:BE155)</f>
        <v>0</v>
      </c>
      <c r="I155" s="3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</row>
    <row r="156" spans="1:57" ht="13.5" customHeight="1" outlineLevel="1">
      <c r="A156" s="67"/>
      <c r="B156" s="68"/>
      <c r="C156" s="68"/>
      <c r="D156" s="68"/>
      <c r="E156" s="67"/>
      <c r="F156" s="67"/>
      <c r="H156" s="3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</row>
    <row r="157" spans="1:57" ht="13.5" customHeight="1" outlineLevel="1">
      <c r="A157" s="67"/>
      <c r="B157" s="68"/>
      <c r="C157" s="68"/>
      <c r="D157" s="68"/>
      <c r="E157" s="70" t="s">
        <v>43</v>
      </c>
      <c r="F157" s="67"/>
      <c r="G157" s="39"/>
      <c r="H157" s="57">
        <f t="shared" ref="H157" si="43">SUM(J157:BE157)</f>
        <v>0</v>
      </c>
      <c r="I157" s="3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3.5" customHeight="1" outlineLevel="1">
      <c r="A158" s="67"/>
      <c r="B158" s="68"/>
      <c r="C158" s="68"/>
      <c r="D158" s="68"/>
      <c r="E158" s="67"/>
      <c r="F158" s="67"/>
      <c r="H158" s="3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</row>
    <row r="159" spans="1:57" ht="13.5" customHeight="1" outlineLevel="1" thickBot="1">
      <c r="A159" s="67"/>
      <c r="B159" s="68"/>
      <c r="C159" s="68"/>
      <c r="D159" s="68"/>
      <c r="E159" s="70" t="s">
        <v>0</v>
      </c>
      <c r="F159" s="67"/>
      <c r="G159" s="42"/>
      <c r="H159" s="14">
        <f>SUM(J159:BE159)</f>
        <v>0</v>
      </c>
      <c r="I159" s="10"/>
      <c r="J159" s="33">
        <f>SUM(J157, J155)</f>
        <v>0</v>
      </c>
      <c r="K159" s="33">
        <f t="shared" ref="K159:BE159" si="44">SUM(K157, K155)</f>
        <v>0</v>
      </c>
      <c r="L159" s="33">
        <f t="shared" si="44"/>
        <v>0</v>
      </c>
      <c r="M159" s="33">
        <f t="shared" si="44"/>
        <v>0</v>
      </c>
      <c r="N159" s="33">
        <f t="shared" si="44"/>
        <v>0</v>
      </c>
      <c r="O159" s="33">
        <f t="shared" si="44"/>
        <v>0</v>
      </c>
      <c r="P159" s="33">
        <f t="shared" si="44"/>
        <v>0</v>
      </c>
      <c r="Q159" s="33">
        <f t="shared" si="44"/>
        <v>0</v>
      </c>
      <c r="R159" s="33">
        <f t="shared" si="44"/>
        <v>0</v>
      </c>
      <c r="S159" s="33">
        <f t="shared" si="44"/>
        <v>0</v>
      </c>
      <c r="T159" s="33">
        <f t="shared" si="44"/>
        <v>0</v>
      </c>
      <c r="U159" s="33">
        <f t="shared" si="44"/>
        <v>0</v>
      </c>
      <c r="V159" s="33">
        <f t="shared" si="44"/>
        <v>0</v>
      </c>
      <c r="W159" s="33">
        <f t="shared" si="44"/>
        <v>0</v>
      </c>
      <c r="X159" s="33">
        <f t="shared" si="44"/>
        <v>0</v>
      </c>
      <c r="Y159" s="33">
        <f t="shared" si="44"/>
        <v>0</v>
      </c>
      <c r="Z159" s="33">
        <f t="shared" si="44"/>
        <v>0</v>
      </c>
      <c r="AA159" s="33">
        <f t="shared" si="44"/>
        <v>0</v>
      </c>
      <c r="AB159" s="33">
        <f t="shared" si="44"/>
        <v>0</v>
      </c>
      <c r="AC159" s="33">
        <f t="shared" si="44"/>
        <v>0</v>
      </c>
      <c r="AD159" s="33">
        <f t="shared" si="44"/>
        <v>0</v>
      </c>
      <c r="AE159" s="33">
        <f t="shared" si="44"/>
        <v>0</v>
      </c>
      <c r="AF159" s="33">
        <f t="shared" si="44"/>
        <v>0</v>
      </c>
      <c r="AG159" s="33">
        <f t="shared" si="44"/>
        <v>0</v>
      </c>
      <c r="AH159" s="33">
        <f t="shared" si="44"/>
        <v>0</v>
      </c>
      <c r="AI159" s="33">
        <f t="shared" si="44"/>
        <v>0</v>
      </c>
      <c r="AJ159" s="33">
        <f t="shared" si="44"/>
        <v>0</v>
      </c>
      <c r="AK159" s="33">
        <f t="shared" si="44"/>
        <v>0</v>
      </c>
      <c r="AL159" s="33">
        <f t="shared" si="44"/>
        <v>0</v>
      </c>
      <c r="AM159" s="33">
        <f t="shared" si="44"/>
        <v>0</v>
      </c>
      <c r="AN159" s="33">
        <f t="shared" si="44"/>
        <v>0</v>
      </c>
      <c r="AO159" s="33">
        <f t="shared" si="44"/>
        <v>0</v>
      </c>
      <c r="AP159" s="33">
        <f t="shared" si="44"/>
        <v>0</v>
      </c>
      <c r="AQ159" s="33">
        <f t="shared" si="44"/>
        <v>0</v>
      </c>
      <c r="AR159" s="33">
        <f t="shared" si="44"/>
        <v>0</v>
      </c>
      <c r="AS159" s="33">
        <f t="shared" si="44"/>
        <v>0</v>
      </c>
      <c r="AT159" s="33">
        <f t="shared" si="44"/>
        <v>0</v>
      </c>
      <c r="AU159" s="33">
        <f t="shared" si="44"/>
        <v>0</v>
      </c>
      <c r="AV159" s="33">
        <f t="shared" si="44"/>
        <v>0</v>
      </c>
      <c r="AW159" s="33">
        <f t="shared" si="44"/>
        <v>0</v>
      </c>
      <c r="AX159" s="33">
        <f t="shared" si="44"/>
        <v>0</v>
      </c>
      <c r="AY159" s="33">
        <f t="shared" si="44"/>
        <v>0</v>
      </c>
      <c r="AZ159" s="33">
        <f t="shared" si="44"/>
        <v>0</v>
      </c>
      <c r="BA159" s="33">
        <f t="shared" si="44"/>
        <v>0</v>
      </c>
      <c r="BB159" s="33">
        <f t="shared" si="44"/>
        <v>0</v>
      </c>
      <c r="BC159" s="33">
        <f t="shared" si="44"/>
        <v>0</v>
      </c>
      <c r="BD159" s="33">
        <f t="shared" si="44"/>
        <v>0</v>
      </c>
      <c r="BE159" s="33">
        <f t="shared" si="44"/>
        <v>0</v>
      </c>
    </row>
    <row r="160" spans="1:57" ht="13.5" customHeight="1" outlineLevel="1" thickTop="1">
      <c r="A160" s="67"/>
      <c r="B160" s="68"/>
      <c r="C160" s="68"/>
      <c r="D160" s="68"/>
      <c r="E160" s="70"/>
      <c r="F160" s="67"/>
      <c r="G160" s="69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</row>
    <row r="161" spans="1:57" ht="13.5" customHeight="1" outlineLevel="1">
      <c r="A161" s="67"/>
      <c r="B161" s="19" t="s">
        <v>53</v>
      </c>
      <c r="C161" s="68"/>
      <c r="D161" s="68"/>
      <c r="E161" s="67"/>
      <c r="F161" s="67"/>
      <c r="G161" s="69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</row>
    <row r="162" spans="1:57" ht="13.5" customHeight="1" outlineLevel="1">
      <c r="A162" s="67"/>
      <c r="B162" s="68"/>
      <c r="C162" s="68"/>
      <c r="D162" s="68"/>
      <c r="E162" s="67"/>
      <c r="F162" s="67"/>
      <c r="G162" s="69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</row>
    <row r="163" spans="1:57" ht="13.5" customHeight="1" outlineLevel="1">
      <c r="A163" s="67"/>
      <c r="B163" s="4"/>
      <c r="C163" s="68"/>
      <c r="D163" s="68"/>
      <c r="E163" s="70" t="s">
        <v>48</v>
      </c>
      <c r="F163" s="67"/>
      <c r="G163" s="39" t="s">
        <v>4</v>
      </c>
      <c r="H163" s="34">
        <f>SUM(J163:BE163)</f>
        <v>1074701572.5622718</v>
      </c>
      <c r="I163" s="3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>
        <v>0</v>
      </c>
      <c r="W163" s="16">
        <v>0</v>
      </c>
      <c r="X163" s="16">
        <v>0</v>
      </c>
      <c r="Y163" s="16">
        <v>0</v>
      </c>
      <c r="Z163" s="16">
        <v>11587200</v>
      </c>
      <c r="AA163" s="16">
        <v>16143561.544579674</v>
      </c>
      <c r="AB163" s="16">
        <v>20818664.030590847</v>
      </c>
      <c r="AC163" s="16">
        <v>25614854.58613579</v>
      </c>
      <c r="AD163" s="16">
        <v>30534521.697313942</v>
      </c>
      <c r="AE163" s="16">
        <v>30939213.819317296</v>
      </c>
      <c r="AF163" s="16">
        <v>31349269.565982439</v>
      </c>
      <c r="AG163" s="16">
        <v>31764760.024607465</v>
      </c>
      <c r="AH163" s="16">
        <v>32185757.224652573</v>
      </c>
      <c r="AI163" s="16">
        <v>32612334.150227122</v>
      </c>
      <c r="AJ163" s="16">
        <v>33044564.752742141</v>
      </c>
      <c r="AK163" s="16">
        <v>33482523.96373057</v>
      </c>
      <c r="AL163" s="16">
        <v>33817349.203367874</v>
      </c>
      <c r="AM163" s="16">
        <v>34155522.695401557</v>
      </c>
      <c r="AN163" s="16">
        <v>34497077.922355577</v>
      </c>
      <c r="AO163" s="16">
        <v>34842048.701579131</v>
      </c>
      <c r="AP163" s="16">
        <v>35190469.188594922</v>
      </c>
      <c r="AQ163" s="16">
        <v>35542373.880480878</v>
      </c>
      <c r="AR163" s="16">
        <v>35897797.619285688</v>
      </c>
      <c r="AS163" s="16">
        <v>36256775.595478542</v>
      </c>
      <c r="AT163" s="16">
        <v>36619343.351433329</v>
      </c>
      <c r="AU163" s="16">
        <v>36985536.784947664</v>
      </c>
      <c r="AV163" s="16">
        <v>37355392.152797133</v>
      </c>
      <c r="AW163" s="16">
        <v>37728946.074325114</v>
      </c>
      <c r="AX163" s="16">
        <v>38106235.535068363</v>
      </c>
      <c r="AY163" s="16">
        <v>38487297.890419051</v>
      </c>
      <c r="AZ163" s="16">
        <v>38872170.869323239</v>
      </c>
      <c r="BA163" s="16">
        <v>39260892.578016475</v>
      </c>
      <c r="BB163" s="16">
        <v>39653501.503796645</v>
      </c>
      <c r="BC163" s="16">
        <v>40050036.518834613</v>
      </c>
      <c r="BD163" s="16">
        <v>40450536.884022966</v>
      </c>
      <c r="BE163" s="16">
        <v>40855042.252863191</v>
      </c>
    </row>
    <row r="164" spans="1:57" ht="13.5" customHeight="1" outlineLevel="1">
      <c r="A164" s="67"/>
      <c r="B164" s="68"/>
      <c r="C164" s="68"/>
      <c r="D164" s="68"/>
      <c r="E164" s="67"/>
      <c r="F164" s="67"/>
      <c r="H164" s="3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</row>
    <row r="165" spans="1:57" ht="13.5" customHeight="1" outlineLevel="1">
      <c r="A165" s="67"/>
      <c r="B165" s="68"/>
      <c r="C165" s="68"/>
      <c r="D165" s="68"/>
      <c r="E165" s="70" t="s">
        <v>49</v>
      </c>
      <c r="F165" s="67"/>
      <c r="H165" s="34">
        <f>SUM(J165:BE165)</f>
        <v>216780595909.23315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>
        <v>0</v>
      </c>
      <c r="W165" s="16">
        <v>0</v>
      </c>
      <c r="X165" s="16">
        <v>0</v>
      </c>
      <c r="Y165" s="16">
        <v>0</v>
      </c>
      <c r="Z165" s="16">
        <v>2337281516.1428638</v>
      </c>
      <c r="AA165" s="16">
        <v>3256355979.2582164</v>
      </c>
      <c r="AB165" s="16">
        <v>4199381958.496295</v>
      </c>
      <c r="AC165" s="16">
        <v>5166832898.61765</v>
      </c>
      <c r="AD165" s="16">
        <v>6159190586.8022547</v>
      </c>
      <c r="AE165" s="16">
        <v>6240821991.8429108</v>
      </c>
      <c r="AF165" s="16">
        <v>6323535306.2992592</v>
      </c>
      <c r="AG165" s="16">
        <v>6407344869.3583241</v>
      </c>
      <c r="AH165" s="16">
        <v>6492265210.2528734</v>
      </c>
      <c r="AI165" s="16">
        <v>6578311050.7802181</v>
      </c>
      <c r="AJ165" s="16">
        <v>6665497307.854373</v>
      </c>
      <c r="AK165" s="16">
        <v>6753839096.092063</v>
      </c>
      <c r="AL165" s="16">
        <v>6821377487.0529833</v>
      </c>
      <c r="AM165" s="16">
        <v>6889591261.9235134</v>
      </c>
      <c r="AN165" s="16">
        <v>6958487174.5427485</v>
      </c>
      <c r="AO165" s="16">
        <v>7028072046.2881765</v>
      </c>
      <c r="AP165" s="16">
        <v>7098352766.7510586</v>
      </c>
      <c r="AQ165" s="16">
        <v>7169336294.4185686</v>
      </c>
      <c r="AR165" s="16">
        <v>7241029657.3627548</v>
      </c>
      <c r="AS165" s="16">
        <v>7313439953.9363823</v>
      </c>
      <c r="AT165" s="16">
        <v>7386574353.4757452</v>
      </c>
      <c r="AU165" s="16">
        <v>7460440097.0105038</v>
      </c>
      <c r="AV165" s="16">
        <v>7535044497.9806089</v>
      </c>
      <c r="AW165" s="16">
        <v>7610394942.9604158</v>
      </c>
      <c r="AX165" s="16">
        <v>7686498892.3900204</v>
      </c>
      <c r="AY165" s="16">
        <v>7763363881.313921</v>
      </c>
      <c r="AZ165" s="16">
        <v>7840997520.1270609</v>
      </c>
      <c r="BA165" s="16">
        <v>7919407495.328331</v>
      </c>
      <c r="BB165" s="16">
        <v>7998601570.2816153</v>
      </c>
      <c r="BC165" s="16">
        <v>8078587585.9844322</v>
      </c>
      <c r="BD165" s="16">
        <v>8159373461.8442764</v>
      </c>
      <c r="BE165" s="16">
        <v>8240967196.462719</v>
      </c>
    </row>
    <row r="166" spans="1:57" ht="13.5" customHeight="1" outlineLevel="1">
      <c r="A166" s="67"/>
      <c r="B166" s="68"/>
      <c r="C166" s="68"/>
      <c r="D166" s="68"/>
      <c r="E166" s="67"/>
      <c r="F166" s="67"/>
      <c r="H166" s="3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</row>
    <row r="167" spans="1:57" ht="13.5" customHeight="1" outlineLevel="1">
      <c r="A167" s="67"/>
      <c r="B167" s="68"/>
      <c r="C167" s="68"/>
      <c r="D167" s="68"/>
      <c r="E167" s="70" t="s">
        <v>50</v>
      </c>
      <c r="F167" s="67"/>
      <c r="G167" s="39"/>
      <c r="H167" s="57">
        <f t="shared" ref="H167" si="45">SUM(J167:BE167)</f>
        <v>57504128150.077477</v>
      </c>
      <c r="I167" s="3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>
        <v>0</v>
      </c>
      <c r="W167" s="16">
        <v>0</v>
      </c>
      <c r="X167" s="16">
        <v>0</v>
      </c>
      <c r="Y167" s="16">
        <v>0</v>
      </c>
      <c r="Z167" s="56">
        <v>638167615.81122553</v>
      </c>
      <c r="AA167" s="56">
        <v>889837616.83093715</v>
      </c>
      <c r="AB167" s="56">
        <v>1148469358.6395423</v>
      </c>
      <c r="AC167" s="56">
        <v>1414209008.480762</v>
      </c>
      <c r="AD167" s="56">
        <v>1687205469.7714283</v>
      </c>
      <c r="AE167" s="56">
        <v>1710965591.4594941</v>
      </c>
      <c r="AF167" s="56">
        <v>1735060315.7746539</v>
      </c>
      <c r="AG167" s="56">
        <v>1759494354.7684493</v>
      </c>
      <c r="AH167" s="56">
        <v>1784272486.8500311</v>
      </c>
      <c r="AI167" s="56">
        <v>1809399557.7206397</v>
      </c>
      <c r="AJ167" s="56">
        <v>1834880481.3212488</v>
      </c>
      <c r="AK167" s="56">
        <v>1860720240.7935534</v>
      </c>
      <c r="AL167" s="56">
        <v>1870023841.9975207</v>
      </c>
      <c r="AM167" s="56">
        <v>1879373961.2075081</v>
      </c>
      <c r="AN167" s="56">
        <v>1888770831.0135453</v>
      </c>
      <c r="AO167" s="56">
        <v>1898214685.1686127</v>
      </c>
      <c r="AP167" s="56">
        <v>1907705758.594456</v>
      </c>
      <c r="AQ167" s="56">
        <v>1917244287.3874278</v>
      </c>
      <c r="AR167" s="56">
        <v>1926830508.8243649</v>
      </c>
      <c r="AS167" s="56">
        <v>1936464661.3684866</v>
      </c>
      <c r="AT167" s="56">
        <v>1946146984.6753287</v>
      </c>
      <c r="AU167" s="56">
        <v>1955877719.5987053</v>
      </c>
      <c r="AV167" s="56">
        <v>1965657108.1966984</v>
      </c>
      <c r="AW167" s="56">
        <v>1975485393.7376814</v>
      </c>
      <c r="AX167" s="56">
        <v>1985362820.7063694</v>
      </c>
      <c r="AY167" s="56">
        <v>1995289634.809901</v>
      </c>
      <c r="AZ167" s="56">
        <v>2005266082.9839501</v>
      </c>
      <c r="BA167" s="56">
        <v>2015292413.3988695</v>
      </c>
      <c r="BB167" s="56">
        <v>2025368875.4658637</v>
      </c>
      <c r="BC167" s="56">
        <v>2035495719.8431926</v>
      </c>
      <c r="BD167" s="56">
        <v>2045673198.4424083</v>
      </c>
      <c r="BE167" s="56">
        <v>2055901564.4346201</v>
      </c>
    </row>
    <row r="168" spans="1:57" ht="13.5" customHeight="1" outlineLevel="1">
      <c r="A168" s="67"/>
      <c r="B168" s="68"/>
      <c r="C168" s="68"/>
      <c r="D168" s="68"/>
      <c r="E168" s="67"/>
      <c r="F168" s="67"/>
      <c r="H168" s="3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</row>
    <row r="169" spans="1:57" ht="13.5" customHeight="1" outlineLevel="1">
      <c r="A169" s="67"/>
      <c r="B169" s="68"/>
      <c r="C169" s="68"/>
      <c r="D169" s="68"/>
      <c r="E169" s="70" t="s">
        <v>51</v>
      </c>
      <c r="F169" s="67"/>
      <c r="G169" s="39"/>
      <c r="H169" s="57">
        <f t="shared" ref="H169" si="46">SUM(J169:BE169)</f>
        <v>575041281.50077486</v>
      </c>
      <c r="I169" s="3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>
        <f>V167*0.01</f>
        <v>0</v>
      </c>
      <c r="W169" s="16">
        <f t="shared" ref="W169:Y169" si="47">W167*0.01</f>
        <v>0</v>
      </c>
      <c r="X169" s="16">
        <f t="shared" si="47"/>
        <v>0</v>
      </c>
      <c r="Y169" s="16">
        <f t="shared" si="47"/>
        <v>0</v>
      </c>
      <c r="Z169" s="16">
        <v>6381676.1581122559</v>
      </c>
      <c r="AA169" s="16">
        <v>8898376.1683093719</v>
      </c>
      <c r="AB169" s="16">
        <v>11484693.586395424</v>
      </c>
      <c r="AC169" s="16">
        <v>14142090.084807619</v>
      </c>
      <c r="AD169" s="16">
        <v>16872054.697714284</v>
      </c>
      <c r="AE169" s="16">
        <v>17109655.914594941</v>
      </c>
      <c r="AF169" s="16">
        <v>17350603.157746539</v>
      </c>
      <c r="AG169" s="16">
        <v>17594943.547684494</v>
      </c>
      <c r="AH169" s="16">
        <v>17842724.868500311</v>
      </c>
      <c r="AI169" s="16">
        <v>18093995.577206399</v>
      </c>
      <c r="AJ169" s="16">
        <v>18348804.813212488</v>
      </c>
      <c r="AK169" s="16">
        <v>18607202.407935534</v>
      </c>
      <c r="AL169" s="16">
        <v>18700238.419975206</v>
      </c>
      <c r="AM169" s="16">
        <v>18793739.612075083</v>
      </c>
      <c r="AN169" s="16">
        <v>18887708.310135454</v>
      </c>
      <c r="AO169" s="16">
        <v>18982146.851686127</v>
      </c>
      <c r="AP169" s="16">
        <v>19077057.585944559</v>
      </c>
      <c r="AQ169" s="16">
        <v>19172442.873874277</v>
      </c>
      <c r="AR169" s="16">
        <v>19268305.088243648</v>
      </c>
      <c r="AS169" s="16">
        <v>19364646.613684867</v>
      </c>
      <c r="AT169" s="16">
        <v>19461469.846753288</v>
      </c>
      <c r="AU169" s="16">
        <v>19558777.195987053</v>
      </c>
      <c r="AV169" s="16">
        <v>19656571.081966985</v>
      </c>
      <c r="AW169" s="16">
        <v>19754853.937376816</v>
      </c>
      <c r="AX169" s="16">
        <v>19853628.207063694</v>
      </c>
      <c r="AY169" s="16">
        <v>19952896.348099012</v>
      </c>
      <c r="AZ169" s="16">
        <v>20052660.829839502</v>
      </c>
      <c r="BA169" s="16">
        <v>20152924.133988697</v>
      </c>
      <c r="BB169" s="16">
        <v>20253688.754658636</v>
      </c>
      <c r="BC169" s="16">
        <v>20354957.198431928</v>
      </c>
      <c r="BD169" s="16">
        <v>20456731.984424084</v>
      </c>
      <c r="BE169" s="16">
        <v>20559015.644346204</v>
      </c>
    </row>
    <row r="170" spans="1:57" ht="13.5" customHeight="1" outlineLevel="1">
      <c r="A170" s="67"/>
      <c r="B170" s="68"/>
      <c r="C170" s="68"/>
      <c r="D170" s="68"/>
      <c r="E170" s="67"/>
      <c r="F170" s="67"/>
      <c r="H170" s="3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</row>
    <row r="171" spans="1:57" ht="13.5" customHeight="1" outlineLevel="1" thickBot="1">
      <c r="A171" s="67"/>
      <c r="B171" s="68"/>
      <c r="C171" s="68"/>
      <c r="D171" s="68"/>
      <c r="E171" s="70" t="s">
        <v>0</v>
      </c>
      <c r="F171" s="67"/>
      <c r="G171" s="42"/>
      <c r="H171" s="14">
        <f>SUM(J171:BE171)</f>
        <v>58079169431.578239</v>
      </c>
      <c r="I171" s="10"/>
      <c r="J171" s="33">
        <f>SUM(J169, J167)</f>
        <v>0</v>
      </c>
      <c r="K171" s="33">
        <f t="shared" ref="K171:BE171" si="48">SUM(K169, K167)</f>
        <v>0</v>
      </c>
      <c r="L171" s="33">
        <f t="shared" si="48"/>
        <v>0</v>
      </c>
      <c r="M171" s="33">
        <f t="shared" si="48"/>
        <v>0</v>
      </c>
      <c r="N171" s="33">
        <f t="shared" si="48"/>
        <v>0</v>
      </c>
      <c r="O171" s="33">
        <f t="shared" si="48"/>
        <v>0</v>
      </c>
      <c r="P171" s="33">
        <f t="shared" si="48"/>
        <v>0</v>
      </c>
      <c r="Q171" s="33">
        <f t="shared" si="48"/>
        <v>0</v>
      </c>
      <c r="R171" s="33">
        <f t="shared" si="48"/>
        <v>0</v>
      </c>
      <c r="S171" s="33">
        <f t="shared" si="48"/>
        <v>0</v>
      </c>
      <c r="T171" s="33">
        <f t="shared" si="48"/>
        <v>0</v>
      </c>
      <c r="U171" s="33">
        <f t="shared" si="48"/>
        <v>0</v>
      </c>
      <c r="V171" s="33">
        <f t="shared" si="48"/>
        <v>0</v>
      </c>
      <c r="W171" s="33">
        <f t="shared" si="48"/>
        <v>0</v>
      </c>
      <c r="X171" s="33">
        <f t="shared" si="48"/>
        <v>0</v>
      </c>
      <c r="Y171" s="33">
        <f t="shared" si="48"/>
        <v>0</v>
      </c>
      <c r="Z171" s="33">
        <f t="shared" si="48"/>
        <v>644549291.96933782</v>
      </c>
      <c r="AA171" s="33">
        <f t="shared" si="48"/>
        <v>898735992.99924648</v>
      </c>
      <c r="AB171" s="33">
        <f t="shared" si="48"/>
        <v>1159954052.2259378</v>
      </c>
      <c r="AC171" s="33">
        <f t="shared" si="48"/>
        <v>1428351098.5655696</v>
      </c>
      <c r="AD171" s="33">
        <f t="shared" si="48"/>
        <v>1704077524.4691427</v>
      </c>
      <c r="AE171" s="33">
        <f t="shared" si="48"/>
        <v>1728075247.374089</v>
      </c>
      <c r="AF171" s="33">
        <f t="shared" si="48"/>
        <v>1752410918.9324005</v>
      </c>
      <c r="AG171" s="33">
        <f t="shared" si="48"/>
        <v>1777089298.3161337</v>
      </c>
      <c r="AH171" s="33">
        <f t="shared" si="48"/>
        <v>1802115211.7185314</v>
      </c>
      <c r="AI171" s="33">
        <f t="shared" si="48"/>
        <v>1827493553.2978461</v>
      </c>
      <c r="AJ171" s="33">
        <f t="shared" si="48"/>
        <v>1853229286.1344612</v>
      </c>
      <c r="AK171" s="33">
        <f t="shared" si="48"/>
        <v>1879327443.201489</v>
      </c>
      <c r="AL171" s="33">
        <f t="shared" si="48"/>
        <v>1888724080.417496</v>
      </c>
      <c r="AM171" s="33">
        <f t="shared" si="48"/>
        <v>1898167700.8195832</v>
      </c>
      <c r="AN171" s="33">
        <f t="shared" si="48"/>
        <v>1907658539.3236806</v>
      </c>
      <c r="AO171" s="33">
        <f t="shared" si="48"/>
        <v>1917196832.020299</v>
      </c>
      <c r="AP171" s="33">
        <f t="shared" si="48"/>
        <v>1926782816.1804006</v>
      </c>
      <c r="AQ171" s="33">
        <f t="shared" si="48"/>
        <v>1936416730.261302</v>
      </c>
      <c r="AR171" s="33">
        <f t="shared" si="48"/>
        <v>1946098813.9126086</v>
      </c>
      <c r="AS171" s="33">
        <f t="shared" si="48"/>
        <v>1955829307.9821715</v>
      </c>
      <c r="AT171" s="33">
        <f t="shared" si="48"/>
        <v>1965608454.5220821</v>
      </c>
      <c r="AU171" s="33">
        <f t="shared" si="48"/>
        <v>1975436496.7946923</v>
      </c>
      <c r="AV171" s="33">
        <f t="shared" si="48"/>
        <v>1985313679.2786653</v>
      </c>
      <c r="AW171" s="33">
        <f t="shared" si="48"/>
        <v>1995240247.6750581</v>
      </c>
      <c r="AX171" s="33">
        <f t="shared" si="48"/>
        <v>2005216448.9134331</v>
      </c>
      <c r="AY171" s="33">
        <f t="shared" si="48"/>
        <v>2015242531.158</v>
      </c>
      <c r="AZ171" s="33">
        <f t="shared" si="48"/>
        <v>2025318743.8137896</v>
      </c>
      <c r="BA171" s="33">
        <f t="shared" si="48"/>
        <v>2035445337.5328581</v>
      </c>
      <c r="BB171" s="33">
        <f t="shared" si="48"/>
        <v>2045622564.2205224</v>
      </c>
      <c r="BC171" s="33">
        <f t="shared" si="48"/>
        <v>2055850677.0416245</v>
      </c>
      <c r="BD171" s="33">
        <f t="shared" si="48"/>
        <v>2066129930.4268324</v>
      </c>
      <c r="BE171" s="33">
        <f t="shared" si="48"/>
        <v>2076460580.0789664</v>
      </c>
    </row>
    <row r="172" spans="1:57" ht="13.5" customHeight="1" outlineLevel="1" thickTop="1">
      <c r="A172" s="67"/>
      <c r="B172" s="68"/>
      <c r="C172" s="68"/>
      <c r="D172" s="68"/>
      <c r="E172" s="67"/>
      <c r="F172" s="67"/>
      <c r="G172" s="69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</row>
    <row r="173" spans="1:57" ht="13.5" customHeight="1" outlineLevel="1">
      <c r="A173" s="67"/>
      <c r="B173" s="68"/>
      <c r="C173" s="68"/>
      <c r="D173" s="68"/>
      <c r="E173" s="70" t="s">
        <v>44</v>
      </c>
      <c r="F173" s="67"/>
      <c r="G173" s="39" t="s">
        <v>4</v>
      </c>
      <c r="H173" s="34">
        <f>SUM(J173:BE173)</f>
        <v>18549806.209649816</v>
      </c>
      <c r="I173" s="3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>
        <v>200000</v>
      </c>
      <c r="AA173" s="16">
        <v>278644.73806579108</v>
      </c>
      <c r="AB173" s="16">
        <v>359338.99528084177</v>
      </c>
      <c r="AC173" s="16">
        <v>442123.28407442331</v>
      </c>
      <c r="AD173" s="16">
        <v>527038.83073242789</v>
      </c>
      <c r="AE173" s="16">
        <v>534023.98887250246</v>
      </c>
      <c r="AF173" s="16">
        <v>541101.72545537225</v>
      </c>
      <c r="AG173" s="16">
        <v>548273.26747803565</v>
      </c>
      <c r="AH173" s="16">
        <v>555539.85819960968</v>
      </c>
      <c r="AI173" s="16">
        <v>562902.75735686161</v>
      </c>
      <c r="AJ173" s="16">
        <v>570363.24138259725</v>
      </c>
      <c r="AK173" s="16">
        <v>577922.60362694319</v>
      </c>
      <c r="AL173" s="16">
        <v>583701.82966321264</v>
      </c>
      <c r="AM173" s="16">
        <v>589538.84795984474</v>
      </c>
      <c r="AN173" s="16">
        <v>595434.23643944319</v>
      </c>
      <c r="AO173" s="16">
        <v>601388.57880383765</v>
      </c>
      <c r="AP173" s="16">
        <v>607402.46459187602</v>
      </c>
      <c r="AQ173" s="16">
        <v>613476.48923779477</v>
      </c>
      <c r="AR173" s="16">
        <v>619611.25413017278</v>
      </c>
      <c r="AS173" s="16">
        <v>625807.36667147453</v>
      </c>
      <c r="AT173" s="16">
        <v>632065.44033818925</v>
      </c>
      <c r="AU173" s="16">
        <v>638386.09474157111</v>
      </c>
      <c r="AV173" s="16">
        <v>644769.95568898681</v>
      </c>
      <c r="AW173" s="16">
        <v>651217.65524587664</v>
      </c>
      <c r="AX173" s="16">
        <v>657729.83179833542</v>
      </c>
      <c r="AY173" s="16">
        <v>664307.13011631882</v>
      </c>
      <c r="AZ173" s="16">
        <v>670950.20141748199</v>
      </c>
      <c r="BA173" s="16">
        <v>677659.70343165682</v>
      </c>
      <c r="BB173" s="16">
        <v>684436.30046597344</v>
      </c>
      <c r="BC173" s="16">
        <v>691280.66347063321</v>
      </c>
      <c r="BD173" s="16">
        <v>698193.47010533954</v>
      </c>
      <c r="BE173" s="16">
        <v>705175.40480639297</v>
      </c>
    </row>
    <row r="174" spans="1:57" ht="13.5" customHeight="1" outlineLevel="1">
      <c r="A174" s="67"/>
      <c r="B174" s="68"/>
      <c r="C174" s="68"/>
      <c r="D174" s="68"/>
      <c r="E174" s="67"/>
      <c r="F174" s="67"/>
      <c r="H174" s="3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</row>
    <row r="175" spans="1:57" ht="13.5" customHeight="1" outlineLevel="1">
      <c r="A175" s="67"/>
      <c r="B175" s="68"/>
      <c r="C175" s="68"/>
      <c r="D175" s="68"/>
      <c r="E175" s="70" t="s">
        <v>47</v>
      </c>
      <c r="F175" s="67"/>
      <c r="H175" s="34">
        <f>SUM(J175:BE175)</f>
        <v>495054328.78842378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>
        <v>5337568.74</v>
      </c>
      <c r="AA175" s="16">
        <v>7436427.2173272725</v>
      </c>
      <c r="AB175" s="16">
        <v>9589982.9413701426</v>
      </c>
      <c r="AC175" s="16">
        <v>11799317.101508908</v>
      </c>
      <c r="AD175" s="16">
        <v>14065529.938417792</v>
      </c>
      <c r="AE175" s="16">
        <v>14251948.747079885</v>
      </c>
      <c r="AF175" s="16">
        <v>14440838.274753286</v>
      </c>
      <c r="AG175" s="16">
        <v>14632231.267342107</v>
      </c>
      <c r="AH175" s="16">
        <v>14826160.904751344</v>
      </c>
      <c r="AI175" s="16">
        <v>15022660.806638945</v>
      </c>
      <c r="AJ175" s="16">
        <v>15221765.038244125</v>
      </c>
      <c r="AK175" s="16">
        <v>15423508.116292911</v>
      </c>
      <c r="AL175" s="16">
        <v>15577743.19745584</v>
      </c>
      <c r="AM175" s="16">
        <v>15733520.629430398</v>
      </c>
      <c r="AN175" s="16">
        <v>15890855.835724702</v>
      </c>
      <c r="AO175" s="16">
        <v>16049764.39408195</v>
      </c>
      <c r="AP175" s="16">
        <v>16210262.03802277</v>
      </c>
      <c r="AQ175" s="16">
        <v>16372364.658402998</v>
      </c>
      <c r="AR175" s="16">
        <v>16536088.304987028</v>
      </c>
      <c r="AS175" s="16">
        <v>16701449.188036898</v>
      </c>
      <c r="AT175" s="16">
        <v>16868463.679917268</v>
      </c>
      <c r="AU175" s="16">
        <v>17037148.31671644</v>
      </c>
      <c r="AV175" s="16">
        <v>17207519.799883604</v>
      </c>
      <c r="AW175" s="16">
        <v>17379594.997882441</v>
      </c>
      <c r="AX175" s="16">
        <v>17553390.947861265</v>
      </c>
      <c r="AY175" s="16">
        <v>17728924.857339878</v>
      </c>
      <c r="AZ175" s="16">
        <v>17906214.105913278</v>
      </c>
      <c r="BA175" s="16">
        <v>18085276.246972412</v>
      </c>
      <c r="BB175" s="16">
        <v>18266129.009442136</v>
      </c>
      <c r="BC175" s="16">
        <v>18448790.299536556</v>
      </c>
      <c r="BD175" s="16">
        <v>18633278.202531923</v>
      </c>
      <c r="BE175" s="16">
        <v>18819610.984557241</v>
      </c>
    </row>
    <row r="176" spans="1:57" ht="13.5" customHeight="1" outlineLevel="1">
      <c r="A176" s="67"/>
      <c r="B176" s="68"/>
      <c r="C176" s="68"/>
      <c r="D176" s="68"/>
      <c r="E176" s="67"/>
      <c r="F176" s="67"/>
      <c r="H176" s="3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</row>
    <row r="177" spans="1:57" ht="13.5" customHeight="1" outlineLevel="1">
      <c r="A177" s="67"/>
      <c r="B177" s="68"/>
      <c r="C177" s="68"/>
      <c r="D177" s="68"/>
      <c r="E177" s="70" t="s">
        <v>45</v>
      </c>
      <c r="F177" s="67"/>
      <c r="G177" s="39"/>
      <c r="H177" s="57">
        <f t="shared" ref="H177" si="49">SUM(J177:BE177)</f>
        <v>342512292.31792492</v>
      </c>
      <c r="I177" s="3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56">
        <v>3801122.8064201716</v>
      </c>
      <c r="AA177" s="56">
        <v>5300146.819651817</v>
      </c>
      <c r="AB177" s="56">
        <v>6840637.1044858042</v>
      </c>
      <c r="AC177" s="56">
        <v>8423464.278029453</v>
      </c>
      <c r="AD177" s="56">
        <v>10049515.25487957</v>
      </c>
      <c r="AE177" s="56">
        <v>10191037.855203029</v>
      </c>
      <c r="AF177" s="56">
        <v>10334553.451794896</v>
      </c>
      <c r="AG177" s="56">
        <v>10480090.111084968</v>
      </c>
      <c r="AH177" s="56">
        <v>10627676.294749374</v>
      </c>
      <c r="AI177" s="56">
        <v>10777340.865276655</v>
      </c>
      <c r="AJ177" s="56">
        <v>10929113.091612212</v>
      </c>
      <c r="AK177" s="56">
        <v>11083022.654882252</v>
      </c>
      <c r="AL177" s="56">
        <v>11138437.768156663</v>
      </c>
      <c r="AM177" s="56">
        <v>11194129.956997447</v>
      </c>
      <c r="AN177" s="56">
        <v>11250100.606782433</v>
      </c>
      <c r="AO177" s="56">
        <v>11306351.109816343</v>
      </c>
      <c r="AP177" s="56">
        <v>11362882.865365423</v>
      </c>
      <c r="AQ177" s="56">
        <v>11419697.279692248</v>
      </c>
      <c r="AR177" s="56">
        <v>11476795.766090708</v>
      </c>
      <c r="AS177" s="56">
        <v>11534179.744921161</v>
      </c>
      <c r="AT177" s="56">
        <v>11591850.643645765</v>
      </c>
      <c r="AU177" s="56">
        <v>11649809.896863993</v>
      </c>
      <c r="AV177" s="56">
        <v>11708058.946348313</v>
      </c>
      <c r="AW177" s="56">
        <v>11766599.241080053</v>
      </c>
      <c r="AX177" s="56">
        <v>11825432.237285452</v>
      </c>
      <c r="AY177" s="56">
        <v>11884559.398471877</v>
      </c>
      <c r="AZ177" s="56">
        <v>11943982.195464237</v>
      </c>
      <c r="BA177" s="56">
        <v>12003702.106441556</v>
      </c>
      <c r="BB177" s="56">
        <v>12063720.616973761</v>
      </c>
      <c r="BC177" s="56">
        <v>12124039.220058629</v>
      </c>
      <c r="BD177" s="56">
        <v>12184659.41615892</v>
      </c>
      <c r="BE177" s="56">
        <v>12245582.713239715</v>
      </c>
    </row>
    <row r="178" spans="1:57" ht="13.5" customHeight="1" outlineLevel="1">
      <c r="A178" s="67"/>
      <c r="B178" s="68"/>
      <c r="C178" s="68"/>
      <c r="D178" s="68"/>
      <c r="E178" s="67"/>
      <c r="F178" s="67"/>
      <c r="H178" s="3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</row>
    <row r="179" spans="1:57" ht="13.5" customHeight="1" outlineLevel="1">
      <c r="A179" s="67"/>
      <c r="B179" s="68"/>
      <c r="C179" s="68"/>
      <c r="D179" s="68"/>
      <c r="E179" s="70" t="s">
        <v>46</v>
      </c>
      <c r="F179" s="67"/>
      <c r="G179" s="39"/>
      <c r="H179" s="57">
        <f t="shared" ref="H179" si="50">SUM(J179:BE179)</f>
        <v>3425122.9231792497</v>
      </c>
      <c r="I179" s="3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>
        <v>38011.228064201714</v>
      </c>
      <c r="AA179" s="16">
        <v>53001.468196518173</v>
      </c>
      <c r="AB179" s="16">
        <v>68406.371044858039</v>
      </c>
      <c r="AC179" s="16">
        <v>84234.642780294525</v>
      </c>
      <c r="AD179" s="16">
        <v>100495.1525487957</v>
      </c>
      <c r="AE179" s="16">
        <v>101910.37855203029</v>
      </c>
      <c r="AF179" s="16">
        <v>103345.53451794897</v>
      </c>
      <c r="AG179" s="16">
        <v>104800.90111084968</v>
      </c>
      <c r="AH179" s="16">
        <v>106276.76294749374</v>
      </c>
      <c r="AI179" s="16">
        <v>107773.40865276655</v>
      </c>
      <c r="AJ179" s="16">
        <v>109291.13091612213</v>
      </c>
      <c r="AK179" s="16">
        <v>110830.22654882252</v>
      </c>
      <c r="AL179" s="16">
        <v>111384.37768156664</v>
      </c>
      <c r="AM179" s="16">
        <v>111941.29956997446</v>
      </c>
      <c r="AN179" s="16">
        <v>112501.00606782433</v>
      </c>
      <c r="AO179" s="16">
        <v>113063.51109816344</v>
      </c>
      <c r="AP179" s="16">
        <v>113628.82865365423</v>
      </c>
      <c r="AQ179" s="16">
        <v>114196.97279692248</v>
      </c>
      <c r="AR179" s="16">
        <v>114767.95766090708</v>
      </c>
      <c r="AS179" s="16">
        <v>115341.7974492116</v>
      </c>
      <c r="AT179" s="16">
        <v>115918.50643645765</v>
      </c>
      <c r="AU179" s="16">
        <v>116498.09896863994</v>
      </c>
      <c r="AV179" s="16">
        <v>117080.58946348313</v>
      </c>
      <c r="AW179" s="16">
        <v>117665.99241080054</v>
      </c>
      <c r="AX179" s="16">
        <v>118254.32237285453</v>
      </c>
      <c r="AY179" s="16">
        <v>118845.59398471877</v>
      </c>
      <c r="AZ179" s="16">
        <v>119439.82195464236</v>
      </c>
      <c r="BA179" s="16">
        <v>120037.02106441556</v>
      </c>
      <c r="BB179" s="16">
        <v>120637.20616973762</v>
      </c>
      <c r="BC179" s="16">
        <v>121240.3922005863</v>
      </c>
      <c r="BD179" s="16">
        <v>121846.59416158921</v>
      </c>
      <c r="BE179" s="16">
        <v>122455.82713239714</v>
      </c>
    </row>
    <row r="180" spans="1:57" ht="13.5" customHeight="1" outlineLevel="1">
      <c r="A180" s="67"/>
      <c r="B180" s="68"/>
      <c r="C180" s="68"/>
      <c r="D180" s="68"/>
      <c r="E180" s="67"/>
      <c r="F180" s="67"/>
      <c r="H180" s="3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</row>
    <row r="181" spans="1:57" ht="13.5" customHeight="1" outlineLevel="1" thickBot="1">
      <c r="A181" s="67"/>
      <c r="B181" s="68"/>
      <c r="C181" s="68"/>
      <c r="D181" s="68"/>
      <c r="E181" s="70" t="s">
        <v>0</v>
      </c>
      <c r="F181" s="67"/>
      <c r="G181" s="42"/>
      <c r="H181" s="14">
        <f>SUM(J181:BE181)</f>
        <v>345937415.24110413</v>
      </c>
      <c r="I181" s="10"/>
      <c r="J181" s="33">
        <f>SUM(J179, J177)</f>
        <v>0</v>
      </c>
      <c r="K181" s="33">
        <f t="shared" ref="K181:BE181" si="51">SUM(K179, K177)</f>
        <v>0</v>
      </c>
      <c r="L181" s="33">
        <f t="shared" si="51"/>
        <v>0</v>
      </c>
      <c r="M181" s="33">
        <f t="shared" si="51"/>
        <v>0</v>
      </c>
      <c r="N181" s="33">
        <f t="shared" si="51"/>
        <v>0</v>
      </c>
      <c r="O181" s="33">
        <f t="shared" si="51"/>
        <v>0</v>
      </c>
      <c r="P181" s="33">
        <f t="shared" si="51"/>
        <v>0</v>
      </c>
      <c r="Q181" s="33">
        <f t="shared" si="51"/>
        <v>0</v>
      </c>
      <c r="R181" s="33">
        <f t="shared" si="51"/>
        <v>0</v>
      </c>
      <c r="S181" s="33">
        <f t="shared" si="51"/>
        <v>0</v>
      </c>
      <c r="T181" s="33">
        <f t="shared" si="51"/>
        <v>0</v>
      </c>
      <c r="U181" s="33">
        <f t="shared" si="51"/>
        <v>0</v>
      </c>
      <c r="V181" s="33">
        <f t="shared" si="51"/>
        <v>0</v>
      </c>
      <c r="W181" s="33">
        <f t="shared" si="51"/>
        <v>0</v>
      </c>
      <c r="X181" s="33">
        <f t="shared" si="51"/>
        <v>0</v>
      </c>
      <c r="Y181" s="33">
        <f t="shared" si="51"/>
        <v>0</v>
      </c>
      <c r="Z181" s="33">
        <f t="shared" si="51"/>
        <v>3839134.0344843734</v>
      </c>
      <c r="AA181" s="33">
        <f t="shared" si="51"/>
        <v>5353148.2878483348</v>
      </c>
      <c r="AB181" s="33">
        <f t="shared" si="51"/>
        <v>6909043.4755306626</v>
      </c>
      <c r="AC181" s="33">
        <f t="shared" si="51"/>
        <v>8507698.9208097477</v>
      </c>
      <c r="AD181" s="33">
        <f t="shared" si="51"/>
        <v>10150010.407428365</v>
      </c>
      <c r="AE181" s="33">
        <f t="shared" si="51"/>
        <v>10292948.23375506</v>
      </c>
      <c r="AF181" s="33">
        <f t="shared" si="51"/>
        <v>10437898.986312846</v>
      </c>
      <c r="AG181" s="33">
        <f t="shared" si="51"/>
        <v>10584891.012195818</v>
      </c>
      <c r="AH181" s="33">
        <f t="shared" si="51"/>
        <v>10733953.057696868</v>
      </c>
      <c r="AI181" s="33">
        <f t="shared" si="51"/>
        <v>10885114.273929421</v>
      </c>
      <c r="AJ181" s="33">
        <f t="shared" si="51"/>
        <v>11038404.222528335</v>
      </c>
      <c r="AK181" s="33">
        <f t="shared" si="51"/>
        <v>11193852.881431075</v>
      </c>
      <c r="AL181" s="33">
        <f t="shared" si="51"/>
        <v>11249822.145838229</v>
      </c>
      <c r="AM181" s="33">
        <f t="shared" si="51"/>
        <v>11306071.25656742</v>
      </c>
      <c r="AN181" s="33">
        <f t="shared" si="51"/>
        <v>11362601.612850256</v>
      </c>
      <c r="AO181" s="33">
        <f t="shared" si="51"/>
        <v>11419414.620914506</v>
      </c>
      <c r="AP181" s="33">
        <f t="shared" si="51"/>
        <v>11476511.694019077</v>
      </c>
      <c r="AQ181" s="33">
        <f t="shared" si="51"/>
        <v>11533894.25248917</v>
      </c>
      <c r="AR181" s="33">
        <f t="shared" si="51"/>
        <v>11591563.723751616</v>
      </c>
      <c r="AS181" s="33">
        <f t="shared" si="51"/>
        <v>11649521.542370373</v>
      </c>
      <c r="AT181" s="33">
        <f t="shared" si="51"/>
        <v>11707769.150082223</v>
      </c>
      <c r="AU181" s="33">
        <f t="shared" si="51"/>
        <v>11766307.995832633</v>
      </c>
      <c r="AV181" s="33">
        <f t="shared" si="51"/>
        <v>11825139.535811797</v>
      </c>
      <c r="AW181" s="33">
        <f t="shared" si="51"/>
        <v>11884265.233490855</v>
      </c>
      <c r="AX181" s="33">
        <f t="shared" si="51"/>
        <v>11943686.559658306</v>
      </c>
      <c r="AY181" s="33">
        <f t="shared" si="51"/>
        <v>12003404.992456596</v>
      </c>
      <c r="AZ181" s="33">
        <f t="shared" si="51"/>
        <v>12063422.017418878</v>
      </c>
      <c r="BA181" s="33">
        <f t="shared" si="51"/>
        <v>12123739.127505971</v>
      </c>
      <c r="BB181" s="33">
        <f t="shared" si="51"/>
        <v>12184357.823143499</v>
      </c>
      <c r="BC181" s="33">
        <f t="shared" si="51"/>
        <v>12245279.612259215</v>
      </c>
      <c r="BD181" s="33">
        <f t="shared" si="51"/>
        <v>12306506.010320509</v>
      </c>
      <c r="BE181" s="33">
        <f t="shared" si="51"/>
        <v>12368038.540372111</v>
      </c>
    </row>
    <row r="182" spans="1:57" ht="13.5" customHeight="1" outlineLevel="1" thickTop="1">
      <c r="A182" s="67"/>
      <c r="B182" s="68"/>
      <c r="C182" s="68"/>
      <c r="D182" s="68"/>
      <c r="E182" s="67"/>
      <c r="F182" s="67"/>
      <c r="G182" s="69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</row>
    <row r="183" spans="1:57" ht="13.5" customHeight="1" outlineLevel="1">
      <c r="A183" s="67"/>
      <c r="B183" s="68"/>
      <c r="C183" s="68"/>
      <c r="D183" s="68"/>
      <c r="E183" s="70" t="s">
        <v>41</v>
      </c>
      <c r="F183" s="67"/>
      <c r="G183" s="39" t="s">
        <v>4</v>
      </c>
      <c r="H183" s="34">
        <f>SUM(J183:BE183)</f>
        <v>3709961.2419299628</v>
      </c>
      <c r="I183" s="3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>
        <v>40000</v>
      </c>
      <c r="AA183" s="16">
        <v>55728.94761315822</v>
      </c>
      <c r="AB183" s="16">
        <v>71867.799056168355</v>
      </c>
      <c r="AC183" s="16">
        <v>88424.656814884656</v>
      </c>
      <c r="AD183" s="16">
        <v>105407.76614648558</v>
      </c>
      <c r="AE183" s="16">
        <v>106804.79777450048</v>
      </c>
      <c r="AF183" s="16">
        <v>108220.34509107443</v>
      </c>
      <c r="AG183" s="16">
        <v>109654.6534956071</v>
      </c>
      <c r="AH183" s="16">
        <v>111107.97163992189</v>
      </c>
      <c r="AI183" s="16">
        <v>112580.55147137228</v>
      </c>
      <c r="AJ183" s="16">
        <v>114072.64827651941</v>
      </c>
      <c r="AK183" s="16">
        <v>115584.52072538859</v>
      </c>
      <c r="AL183" s="16">
        <v>116740.36593264248</v>
      </c>
      <c r="AM183" s="16">
        <v>117907.76959196891</v>
      </c>
      <c r="AN183" s="16">
        <v>119086.84728788861</v>
      </c>
      <c r="AO183" s="16">
        <v>120277.7157607675</v>
      </c>
      <c r="AP183" s="16">
        <v>121480.49291837518</v>
      </c>
      <c r="AQ183" s="16">
        <v>122695.29784755893</v>
      </c>
      <c r="AR183" s="16">
        <v>123922.25082603452</v>
      </c>
      <c r="AS183" s="16">
        <v>125161.47333429486</v>
      </c>
      <c r="AT183" s="16">
        <v>126413.08806763781</v>
      </c>
      <c r="AU183" s="16">
        <v>127677.2189483142</v>
      </c>
      <c r="AV183" s="16">
        <v>128953.99113779735</v>
      </c>
      <c r="AW183" s="16">
        <v>130243.53104917532</v>
      </c>
      <c r="AX183" s="16">
        <v>131545.96635966707</v>
      </c>
      <c r="AY183" s="16">
        <v>132861.42602326375</v>
      </c>
      <c r="AZ183" s="16">
        <v>134190.04028349638</v>
      </c>
      <c r="BA183" s="16">
        <v>135531.94068633133</v>
      </c>
      <c r="BB183" s="16">
        <v>136887.26009319464</v>
      </c>
      <c r="BC183" s="16">
        <v>138256.13269412657</v>
      </c>
      <c r="BD183" s="16">
        <v>139638.69402106784</v>
      </c>
      <c r="BE183" s="16">
        <v>141035.08096127852</v>
      </c>
    </row>
    <row r="184" spans="1:57" ht="13.5" customHeight="1" outlineLevel="1">
      <c r="A184" s="67"/>
      <c r="B184" s="68"/>
      <c r="C184" s="68"/>
      <c r="D184" s="68"/>
      <c r="E184" s="67"/>
      <c r="F184" s="67"/>
      <c r="H184" s="3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</row>
    <row r="185" spans="1:57" ht="13.5" customHeight="1" outlineLevel="1">
      <c r="A185" s="67"/>
      <c r="B185" s="68"/>
      <c r="C185" s="68"/>
      <c r="D185" s="68"/>
      <c r="E185" s="70" t="s">
        <v>52</v>
      </c>
      <c r="F185" s="67"/>
      <c r="H185" s="34">
        <f>SUM(J185:BE185)</f>
        <v>95743498.439963549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>
        <v>1032285.7000000001</v>
      </c>
      <c r="AA185" s="16">
        <v>1438204.8924278091</v>
      </c>
      <c r="AB185" s="16">
        <v>1854702.5314039025</v>
      </c>
      <c r="AC185" s="16">
        <v>2281987.7189353248</v>
      </c>
      <c r="AD185" s="16">
        <v>2720273.2415490295</v>
      </c>
      <c r="AE185" s="16">
        <v>2756326.6358502172</v>
      </c>
      <c r="AF185" s="16">
        <v>2792857.8671645341</v>
      </c>
      <c r="AG185" s="16">
        <v>2829873.2685492565</v>
      </c>
      <c r="AH185" s="16">
        <v>2867379.2569974242</v>
      </c>
      <c r="AI185" s="16">
        <v>2905382.3345502904</v>
      </c>
      <c r="AJ185" s="16">
        <v>2943889.089424517</v>
      </c>
      <c r="AK185" s="16">
        <v>2982906.1971543082</v>
      </c>
      <c r="AL185" s="16">
        <v>3012735.2591258511</v>
      </c>
      <c r="AM185" s="16">
        <v>3042862.6117171096</v>
      </c>
      <c r="AN185" s="16">
        <v>3073291.2378342808</v>
      </c>
      <c r="AO185" s="16">
        <v>3104024.1502126236</v>
      </c>
      <c r="AP185" s="16">
        <v>3135064.3917147499</v>
      </c>
      <c r="AQ185" s="16">
        <v>3166415.0356318974</v>
      </c>
      <c r="AR185" s="16">
        <v>3198079.1859882162</v>
      </c>
      <c r="AS185" s="16">
        <v>3230059.9778480986</v>
      </c>
      <c r="AT185" s="16">
        <v>3262360.5776265794</v>
      </c>
      <c r="AU185" s="16">
        <v>3294984.1834028452</v>
      </c>
      <c r="AV185" s="16">
        <v>3327934.0252368734</v>
      </c>
      <c r="AW185" s="16">
        <v>3361213.3654892421</v>
      </c>
      <c r="AX185" s="16">
        <v>3394825.4991441346</v>
      </c>
      <c r="AY185" s="16">
        <v>3428773.7541355761</v>
      </c>
      <c r="AZ185" s="16">
        <v>3463061.4916769317</v>
      </c>
      <c r="BA185" s="16">
        <v>3497692.1065937011</v>
      </c>
      <c r="BB185" s="16">
        <v>3532669.0276596383</v>
      </c>
      <c r="BC185" s="16">
        <v>3567995.7179362345</v>
      </c>
      <c r="BD185" s="16">
        <v>3603675.675115597</v>
      </c>
      <c r="BE185" s="16">
        <v>3639712.4318667529</v>
      </c>
    </row>
    <row r="186" spans="1:57" ht="13.5" customHeight="1" outlineLevel="1">
      <c r="A186" s="67"/>
      <c r="B186" s="68"/>
      <c r="C186" s="68"/>
      <c r="D186" s="68"/>
      <c r="E186" s="67"/>
      <c r="F186" s="67"/>
      <c r="H186" s="3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</row>
    <row r="187" spans="1:57" ht="13.5" customHeight="1" outlineLevel="1">
      <c r="A187" s="67"/>
      <c r="B187" s="68"/>
      <c r="C187" s="68"/>
      <c r="D187" s="68"/>
      <c r="E187" s="70" t="s">
        <v>42</v>
      </c>
      <c r="F187" s="67"/>
      <c r="G187" s="39"/>
      <c r="H187" s="57">
        <f t="shared" ref="H187" si="52">SUM(J187:BE187)</f>
        <v>104242871.57502063</v>
      </c>
      <c r="I187" s="3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56">
        <v>1156863.4628235304</v>
      </c>
      <c r="AA187" s="56">
        <v>1613088.162502727</v>
      </c>
      <c r="AB187" s="56">
        <v>2081933.0318000277</v>
      </c>
      <c r="AC187" s="56">
        <v>2563663.0411393992</v>
      </c>
      <c r="AD187" s="56">
        <v>3058548.1210503043</v>
      </c>
      <c r="AE187" s="56">
        <v>3101620.2168009221</v>
      </c>
      <c r="AF187" s="56">
        <v>3145298.8766332301</v>
      </c>
      <c r="AG187" s="56">
        <v>3189592.6425041216</v>
      </c>
      <c r="AH187" s="56">
        <v>3234510.1766628539</v>
      </c>
      <c r="AI187" s="56">
        <v>3280060.2633450702</v>
      </c>
      <c r="AJ187" s="56">
        <v>3326251.8104906748</v>
      </c>
      <c r="AK187" s="56">
        <v>3373093.8514859038</v>
      </c>
      <c r="AL187" s="56">
        <v>3389959.3207433331</v>
      </c>
      <c r="AM187" s="56">
        <v>3406909.1173470495</v>
      </c>
      <c r="AN187" s="56">
        <v>3423943.6629337845</v>
      </c>
      <c r="AO187" s="56">
        <v>3441063.3812484532</v>
      </c>
      <c r="AP187" s="56">
        <v>3458268.6981546949</v>
      </c>
      <c r="AQ187" s="56">
        <v>3475560.0416454682</v>
      </c>
      <c r="AR187" s="56">
        <v>3492937.841853695</v>
      </c>
      <c r="AS187" s="56">
        <v>3510402.531062963</v>
      </c>
      <c r="AT187" s="56">
        <v>3527954.5437182775</v>
      </c>
      <c r="AU187" s="56">
        <v>3545594.3164368682</v>
      </c>
      <c r="AV187" s="56">
        <v>3563322.2880190522</v>
      </c>
      <c r="AW187" s="56">
        <v>3581138.8994591469</v>
      </c>
      <c r="AX187" s="56">
        <v>3599044.5939564421</v>
      </c>
      <c r="AY187" s="56">
        <v>3617039.8169262242</v>
      </c>
      <c r="AZ187" s="56">
        <v>3635125.0160108544</v>
      </c>
      <c r="BA187" s="56">
        <v>3653300.6410909086</v>
      </c>
      <c r="BB187" s="56">
        <v>3671567.1442963625</v>
      </c>
      <c r="BC187" s="56">
        <v>3689924.9800178437</v>
      </c>
      <c r="BD187" s="56">
        <v>3708374.6049179323</v>
      </c>
      <c r="BE187" s="56">
        <v>3726916.4779425221</v>
      </c>
    </row>
    <row r="188" spans="1:57" ht="13.5" customHeight="1" outlineLevel="1">
      <c r="A188" s="67"/>
      <c r="B188" s="68"/>
      <c r="C188" s="68"/>
      <c r="D188" s="68"/>
      <c r="E188" s="67"/>
      <c r="F188" s="67"/>
      <c r="H188" s="3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</row>
    <row r="189" spans="1:57" ht="13.5" customHeight="1" outlineLevel="1">
      <c r="A189" s="67"/>
      <c r="B189" s="68"/>
      <c r="C189" s="68"/>
      <c r="D189" s="68"/>
      <c r="E189" s="70" t="s">
        <v>43</v>
      </c>
      <c r="F189" s="67"/>
      <c r="G189" s="39"/>
      <c r="H189" s="57">
        <f t="shared" ref="H189" si="53">SUM(J189:BE189)</f>
        <v>1042428.7157502065</v>
      </c>
      <c r="I189" s="3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>
        <v>11568.634628235304</v>
      </c>
      <c r="AA189" s="16">
        <v>16130.88162502727</v>
      </c>
      <c r="AB189" s="16">
        <v>20819.330318000277</v>
      </c>
      <c r="AC189" s="16">
        <v>25636.630411393991</v>
      </c>
      <c r="AD189" s="16">
        <v>30585.481210503043</v>
      </c>
      <c r="AE189" s="16">
        <v>31016.202168009222</v>
      </c>
      <c r="AF189" s="16">
        <v>31452.988766332302</v>
      </c>
      <c r="AG189" s="16">
        <v>31895.926425041216</v>
      </c>
      <c r="AH189" s="16">
        <v>32345.101766628541</v>
      </c>
      <c r="AI189" s="16">
        <v>32800.602633450704</v>
      </c>
      <c r="AJ189" s="16">
        <v>33262.518104906747</v>
      </c>
      <c r="AK189" s="16">
        <v>33730.938514859037</v>
      </c>
      <c r="AL189" s="16">
        <v>33899.593207433332</v>
      </c>
      <c r="AM189" s="16">
        <v>34069.091173470493</v>
      </c>
      <c r="AN189" s="16">
        <v>34239.436629337848</v>
      </c>
      <c r="AO189" s="16">
        <v>34410.633812484535</v>
      </c>
      <c r="AP189" s="16">
        <v>34582.686981546947</v>
      </c>
      <c r="AQ189" s="16">
        <v>34755.600416454683</v>
      </c>
      <c r="AR189" s="16">
        <v>34929.378418536951</v>
      </c>
      <c r="AS189" s="16">
        <v>35104.02531062963</v>
      </c>
      <c r="AT189" s="16">
        <v>35279.545437182773</v>
      </c>
      <c r="AU189" s="16">
        <v>35455.943164368684</v>
      </c>
      <c r="AV189" s="16">
        <v>35633.222880190522</v>
      </c>
      <c r="AW189" s="16">
        <v>35811.388994591471</v>
      </c>
      <c r="AX189" s="16">
        <v>35990.445939564423</v>
      </c>
      <c r="AY189" s="16">
        <v>36170.39816926224</v>
      </c>
      <c r="AZ189" s="16">
        <v>36351.250160108546</v>
      </c>
      <c r="BA189" s="16">
        <v>36533.006410909089</v>
      </c>
      <c r="BB189" s="16">
        <v>36715.671442963627</v>
      </c>
      <c r="BC189" s="16">
        <v>36899.249800178441</v>
      </c>
      <c r="BD189" s="16">
        <v>37083.746049179324</v>
      </c>
      <c r="BE189" s="16">
        <v>37269.16477942522</v>
      </c>
    </row>
    <row r="190" spans="1:57" ht="13.5" customHeight="1" outlineLevel="1">
      <c r="A190" s="67"/>
      <c r="B190" s="68"/>
      <c r="C190" s="68"/>
      <c r="D190" s="68"/>
      <c r="E190" s="67"/>
      <c r="F190" s="67"/>
      <c r="H190" s="3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</row>
    <row r="191" spans="1:57" ht="13.5" customHeight="1" outlineLevel="1" thickBot="1">
      <c r="A191" s="67"/>
      <c r="B191" s="68"/>
      <c r="C191" s="68"/>
      <c r="D191" s="68"/>
      <c r="E191" s="70" t="s">
        <v>0</v>
      </c>
      <c r="F191" s="67"/>
      <c r="G191" s="42"/>
      <c r="H191" s="14">
        <f>SUM(J191:BE191)</f>
        <v>105285300.29077086</v>
      </c>
      <c r="I191" s="10"/>
      <c r="J191" s="33">
        <f>SUM(J189, J187)</f>
        <v>0</v>
      </c>
      <c r="K191" s="33">
        <f t="shared" ref="K191:BE191" si="54">SUM(K189, K187)</f>
        <v>0</v>
      </c>
      <c r="L191" s="33">
        <f t="shared" si="54"/>
        <v>0</v>
      </c>
      <c r="M191" s="33">
        <f t="shared" si="54"/>
        <v>0</v>
      </c>
      <c r="N191" s="33">
        <f t="shared" si="54"/>
        <v>0</v>
      </c>
      <c r="O191" s="33">
        <f t="shared" si="54"/>
        <v>0</v>
      </c>
      <c r="P191" s="33">
        <f t="shared" si="54"/>
        <v>0</v>
      </c>
      <c r="Q191" s="33">
        <f t="shared" si="54"/>
        <v>0</v>
      </c>
      <c r="R191" s="33">
        <f t="shared" si="54"/>
        <v>0</v>
      </c>
      <c r="S191" s="33">
        <f t="shared" si="54"/>
        <v>0</v>
      </c>
      <c r="T191" s="33">
        <f t="shared" si="54"/>
        <v>0</v>
      </c>
      <c r="U191" s="33">
        <f t="shared" si="54"/>
        <v>0</v>
      </c>
      <c r="V191" s="33">
        <f t="shared" si="54"/>
        <v>0</v>
      </c>
      <c r="W191" s="33">
        <f t="shared" si="54"/>
        <v>0</v>
      </c>
      <c r="X191" s="33">
        <f t="shared" si="54"/>
        <v>0</v>
      </c>
      <c r="Y191" s="33">
        <f t="shared" si="54"/>
        <v>0</v>
      </c>
      <c r="Z191" s="33">
        <f t="shared" si="54"/>
        <v>1168432.0974517658</v>
      </c>
      <c r="AA191" s="33">
        <f t="shared" si="54"/>
        <v>1629219.0441277542</v>
      </c>
      <c r="AB191" s="33">
        <f t="shared" si="54"/>
        <v>2102752.3621180281</v>
      </c>
      <c r="AC191" s="33">
        <f t="shared" si="54"/>
        <v>2589299.6715507931</v>
      </c>
      <c r="AD191" s="33">
        <f t="shared" si="54"/>
        <v>3089133.6022608075</v>
      </c>
      <c r="AE191" s="33">
        <f t="shared" si="54"/>
        <v>3132636.4189689313</v>
      </c>
      <c r="AF191" s="33">
        <f t="shared" si="54"/>
        <v>3176751.8653995623</v>
      </c>
      <c r="AG191" s="33">
        <f t="shared" si="54"/>
        <v>3221488.5689291628</v>
      </c>
      <c r="AH191" s="33">
        <f t="shared" si="54"/>
        <v>3266855.2784294826</v>
      </c>
      <c r="AI191" s="33">
        <f t="shared" si="54"/>
        <v>3312860.8659785208</v>
      </c>
      <c r="AJ191" s="33">
        <f t="shared" si="54"/>
        <v>3359514.3285955815</v>
      </c>
      <c r="AK191" s="33">
        <f t="shared" si="54"/>
        <v>3406824.7900007628</v>
      </c>
      <c r="AL191" s="33">
        <f t="shared" si="54"/>
        <v>3423858.9139507664</v>
      </c>
      <c r="AM191" s="33">
        <f t="shared" si="54"/>
        <v>3440978.20852052</v>
      </c>
      <c r="AN191" s="33">
        <f t="shared" si="54"/>
        <v>3458183.0995631223</v>
      </c>
      <c r="AO191" s="33">
        <f t="shared" si="54"/>
        <v>3475474.0150609375</v>
      </c>
      <c r="AP191" s="33">
        <f t="shared" si="54"/>
        <v>3492851.385136242</v>
      </c>
      <c r="AQ191" s="33">
        <f t="shared" si="54"/>
        <v>3510315.6420619227</v>
      </c>
      <c r="AR191" s="33">
        <f t="shared" si="54"/>
        <v>3527867.2202722318</v>
      </c>
      <c r="AS191" s="33">
        <f t="shared" si="54"/>
        <v>3545506.5563735925</v>
      </c>
      <c r="AT191" s="33">
        <f t="shared" si="54"/>
        <v>3563234.0891554602</v>
      </c>
      <c r="AU191" s="33">
        <f t="shared" si="54"/>
        <v>3581050.2596012368</v>
      </c>
      <c r="AV191" s="33">
        <f t="shared" si="54"/>
        <v>3598955.5108992429</v>
      </c>
      <c r="AW191" s="33">
        <f t="shared" si="54"/>
        <v>3616950.2884537382</v>
      </c>
      <c r="AX191" s="33">
        <f t="shared" si="54"/>
        <v>3635035.0398960067</v>
      </c>
      <c r="AY191" s="33">
        <f t="shared" si="54"/>
        <v>3653210.2150954865</v>
      </c>
      <c r="AZ191" s="33">
        <f t="shared" si="54"/>
        <v>3671476.2661709627</v>
      </c>
      <c r="BA191" s="33">
        <f t="shared" si="54"/>
        <v>3689833.6475018174</v>
      </c>
      <c r="BB191" s="33">
        <f t="shared" si="54"/>
        <v>3708282.8157393262</v>
      </c>
      <c r="BC191" s="33">
        <f t="shared" si="54"/>
        <v>3726824.2298180219</v>
      </c>
      <c r="BD191" s="33">
        <f t="shared" si="54"/>
        <v>3745458.3509671115</v>
      </c>
      <c r="BE191" s="33">
        <f t="shared" si="54"/>
        <v>3764185.6427219473</v>
      </c>
    </row>
    <row r="192" spans="1:57" ht="13.5" customHeight="1" thickTop="1">
      <c r="A192" s="67"/>
      <c r="B192" s="68"/>
      <c r="C192" s="68"/>
      <c r="D192" s="68"/>
      <c r="E192" s="70"/>
      <c r="F192" s="67"/>
      <c r="G192" s="69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</row>
  </sheetData>
  <pageMargins left="0.25" right="0.25" top="0.5" bottom="0.5" header="0.3" footer="0.3"/>
  <pageSetup paperSize="9" scale="55" orientation="landscape" r:id="rId1"/>
  <headerFooter>
    <oddFooter>&amp;L&amp;P&amp;C&amp;A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Z12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I6" sqref="I6"/>
    </sheetView>
  </sheetViews>
  <sheetFormatPr defaultColWidth="0" defaultRowHeight="14.4"/>
  <cols>
    <col min="1" max="1" width="1.33203125" customWidth="1"/>
    <col min="2" max="2" width="1.33203125" style="45" customWidth="1"/>
    <col min="3" max="3" width="37.33203125" customWidth="1"/>
    <col min="4" max="4" width="11.109375" customWidth="1"/>
    <col min="5" max="5" width="35.5546875" customWidth="1"/>
    <col min="6" max="6" width="2.109375" customWidth="1"/>
    <col min="7" max="7" width="10.109375" customWidth="1"/>
    <col min="8" max="52" width="10.44140625" customWidth="1"/>
    <col min="53" max="16384" width="9.109375" hidden="1"/>
  </cols>
  <sheetData>
    <row r="1" spans="1:52">
      <c r="A1" s="46"/>
      <c r="B1" s="46"/>
      <c r="C1" s="47"/>
      <c r="D1" s="47"/>
      <c r="E1" s="48"/>
      <c r="F1" s="47"/>
      <c r="G1" s="47">
        <v>2015</v>
      </c>
      <c r="H1" s="47">
        <v>2016</v>
      </c>
      <c r="I1" s="47">
        <v>2017</v>
      </c>
      <c r="J1" s="47">
        <v>2018</v>
      </c>
      <c r="K1" s="47">
        <v>2019</v>
      </c>
      <c r="L1" s="47">
        <v>2020</v>
      </c>
      <c r="M1" s="47">
        <v>2021</v>
      </c>
      <c r="N1" s="47">
        <v>2022</v>
      </c>
      <c r="O1" s="47">
        <v>2023</v>
      </c>
      <c r="P1" s="47">
        <v>2024</v>
      </c>
      <c r="Q1" s="47">
        <v>2025</v>
      </c>
      <c r="R1" s="47">
        <v>2026</v>
      </c>
      <c r="S1" s="47">
        <v>2027</v>
      </c>
      <c r="T1" s="47">
        <v>2028</v>
      </c>
      <c r="U1" s="47">
        <v>2029</v>
      </c>
      <c r="V1" s="47">
        <v>2030</v>
      </c>
      <c r="W1" s="47">
        <v>2031</v>
      </c>
      <c r="X1" s="47">
        <v>2032</v>
      </c>
      <c r="Y1" s="47">
        <v>2033</v>
      </c>
      <c r="Z1" s="47">
        <v>2034</v>
      </c>
      <c r="AA1" s="47">
        <v>2035</v>
      </c>
      <c r="AB1" s="47">
        <v>2036</v>
      </c>
      <c r="AC1" s="47">
        <v>2037</v>
      </c>
      <c r="AD1" s="47">
        <v>2038</v>
      </c>
      <c r="AE1" s="47">
        <v>2039</v>
      </c>
      <c r="AF1" s="47">
        <v>2040</v>
      </c>
      <c r="AG1" s="47">
        <v>2041</v>
      </c>
      <c r="AH1" s="47">
        <v>2042</v>
      </c>
      <c r="AI1" s="47">
        <v>2043</v>
      </c>
      <c r="AJ1" s="47">
        <v>2044</v>
      </c>
      <c r="AK1" s="47">
        <v>2045</v>
      </c>
      <c r="AL1" s="47">
        <v>2046</v>
      </c>
      <c r="AM1" s="47">
        <v>2047</v>
      </c>
      <c r="AN1" s="47">
        <v>2048</v>
      </c>
      <c r="AO1" s="47">
        <v>2049</v>
      </c>
      <c r="AP1" s="47">
        <v>2050</v>
      </c>
      <c r="AQ1" s="47">
        <v>2051</v>
      </c>
      <c r="AR1" s="47">
        <v>2052</v>
      </c>
      <c r="AS1" s="47">
        <v>2053</v>
      </c>
      <c r="AT1" s="47">
        <v>2054</v>
      </c>
      <c r="AU1" s="47">
        <v>2055</v>
      </c>
      <c r="AV1" s="47">
        <v>2056</v>
      </c>
      <c r="AW1" s="47">
        <v>2057</v>
      </c>
      <c r="AX1" s="47">
        <v>2058</v>
      </c>
      <c r="AY1" s="47">
        <v>2059</v>
      </c>
      <c r="AZ1" s="47">
        <v>2060</v>
      </c>
    </row>
    <row r="2" spans="1:52" s="44" customFormat="1" ht="8.25" customHeight="1">
      <c r="A2" s="50"/>
      <c r="B2" s="50"/>
      <c r="C2" s="54"/>
      <c r="D2" s="54"/>
      <c r="E2" s="55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2">
      <c r="A3" s="49"/>
      <c r="B3" s="49"/>
      <c r="C3" s="50" t="s">
        <v>9</v>
      </c>
      <c r="D3" s="53" t="s">
        <v>12</v>
      </c>
      <c r="E3" s="52" t="s">
        <v>15</v>
      </c>
      <c r="F3" s="50"/>
      <c r="G3" s="50"/>
      <c r="H3" s="59">
        <v>0.02</v>
      </c>
      <c r="I3" s="59">
        <v>2.2499999999999999E-2</v>
      </c>
      <c r="J3" s="59">
        <v>2.2499999999999999E-2</v>
      </c>
      <c r="K3" s="59">
        <v>2.2499999999999999E-2</v>
      </c>
      <c r="L3" s="59">
        <v>2.2499999999999999E-2</v>
      </c>
      <c r="M3" s="59">
        <v>2.2499999999999999E-2</v>
      </c>
      <c r="N3" s="59">
        <v>2.2499999999999999E-2</v>
      </c>
      <c r="O3" s="59">
        <v>2.2499999999999999E-2</v>
      </c>
      <c r="P3" s="59">
        <v>2.2499999999999999E-2</v>
      </c>
      <c r="Q3" s="59">
        <v>2.2499999999999999E-2</v>
      </c>
      <c r="R3" s="59">
        <v>0.03</v>
      </c>
      <c r="S3" s="59">
        <v>0.03</v>
      </c>
      <c r="T3" s="59">
        <v>0.03</v>
      </c>
      <c r="U3" s="59">
        <v>0.03</v>
      </c>
      <c r="V3" s="59">
        <v>0.03</v>
      </c>
      <c r="W3" s="59">
        <v>0.03</v>
      </c>
      <c r="X3" s="59">
        <v>0.03</v>
      </c>
      <c r="Y3" s="59">
        <v>0.03</v>
      </c>
      <c r="Z3" s="59">
        <v>0.03</v>
      </c>
      <c r="AA3" s="59">
        <v>0.03</v>
      </c>
      <c r="AB3" s="59">
        <v>0.03</v>
      </c>
      <c r="AC3" s="59">
        <v>0.03</v>
      </c>
      <c r="AD3" s="59">
        <v>0.03</v>
      </c>
      <c r="AE3" s="59">
        <v>0.03</v>
      </c>
      <c r="AF3" s="59">
        <v>0.03</v>
      </c>
      <c r="AG3" s="59">
        <v>0.03</v>
      </c>
      <c r="AH3" s="59">
        <v>0.03</v>
      </c>
      <c r="AI3" s="59">
        <v>0.03</v>
      </c>
      <c r="AJ3" s="59">
        <v>0.03</v>
      </c>
      <c r="AK3" s="59">
        <v>0.03</v>
      </c>
      <c r="AL3" s="59">
        <v>0.03</v>
      </c>
      <c r="AM3" s="59">
        <v>0.03</v>
      </c>
      <c r="AN3" s="59">
        <v>0.03</v>
      </c>
      <c r="AO3" s="59">
        <v>0.03</v>
      </c>
      <c r="AP3" s="59">
        <v>0.03</v>
      </c>
      <c r="AQ3" s="59">
        <v>0.03</v>
      </c>
      <c r="AR3" s="59">
        <v>0.03</v>
      </c>
      <c r="AS3" s="59">
        <v>0.03</v>
      </c>
      <c r="AT3" s="59">
        <v>0.03</v>
      </c>
      <c r="AU3" s="59">
        <v>0.03</v>
      </c>
      <c r="AV3" s="59">
        <v>0.03</v>
      </c>
      <c r="AW3" s="59">
        <v>0.03</v>
      </c>
      <c r="AX3" s="59">
        <v>0.03</v>
      </c>
      <c r="AY3" s="59">
        <v>0.03</v>
      </c>
      <c r="AZ3" s="59">
        <v>0.03</v>
      </c>
    </row>
    <row r="4" spans="1:52">
      <c r="A4" s="49"/>
      <c r="B4" s="49"/>
      <c r="C4" s="50" t="s">
        <v>8</v>
      </c>
      <c r="D4" s="53" t="s">
        <v>12</v>
      </c>
      <c r="E4" s="52" t="s">
        <v>14</v>
      </c>
      <c r="F4" s="50"/>
      <c r="G4" s="50"/>
      <c r="H4" s="59">
        <v>0.02</v>
      </c>
      <c r="I4" s="59">
        <v>0.03</v>
      </c>
      <c r="J4" s="59">
        <v>0.03</v>
      </c>
      <c r="K4" s="59">
        <v>0.03</v>
      </c>
      <c r="L4" s="59">
        <v>0.03</v>
      </c>
      <c r="M4" s="59">
        <v>0.03</v>
      </c>
      <c r="N4" s="59">
        <v>0.03</v>
      </c>
      <c r="O4" s="59">
        <v>0.03</v>
      </c>
      <c r="P4" s="59">
        <v>0.03</v>
      </c>
      <c r="Q4" s="59">
        <v>0.03</v>
      </c>
      <c r="R4" s="59">
        <v>0.03</v>
      </c>
      <c r="S4" s="59">
        <v>0.03</v>
      </c>
      <c r="T4" s="59">
        <v>0.03</v>
      </c>
      <c r="U4" s="59">
        <v>0.03</v>
      </c>
      <c r="V4" s="59">
        <v>0.03</v>
      </c>
      <c r="W4" s="59">
        <v>0.03</v>
      </c>
      <c r="X4" s="59">
        <v>0.03</v>
      </c>
      <c r="Y4" s="59">
        <v>0.03</v>
      </c>
      <c r="Z4" s="59">
        <v>0.03</v>
      </c>
      <c r="AA4" s="59">
        <v>0.03</v>
      </c>
      <c r="AB4" s="59">
        <v>0.03</v>
      </c>
      <c r="AC4" s="59">
        <v>0.03</v>
      </c>
      <c r="AD4" s="59">
        <v>0.03</v>
      </c>
      <c r="AE4" s="59">
        <v>0.03</v>
      </c>
      <c r="AF4" s="59">
        <v>0.03</v>
      </c>
      <c r="AG4" s="59">
        <v>0.03</v>
      </c>
      <c r="AH4" s="59">
        <v>0.03</v>
      </c>
      <c r="AI4" s="59">
        <v>0.03</v>
      </c>
      <c r="AJ4" s="59">
        <v>0.03</v>
      </c>
      <c r="AK4" s="59">
        <v>0.03</v>
      </c>
      <c r="AL4" s="59">
        <v>0.03</v>
      </c>
      <c r="AM4" s="59">
        <v>0.03</v>
      </c>
      <c r="AN4" s="59">
        <v>0.03</v>
      </c>
      <c r="AO4" s="59">
        <v>0.03</v>
      </c>
      <c r="AP4" s="59">
        <v>0.03</v>
      </c>
      <c r="AQ4" s="59">
        <v>0.03</v>
      </c>
      <c r="AR4" s="59">
        <v>0.03</v>
      </c>
      <c r="AS4" s="59">
        <v>0.03</v>
      </c>
      <c r="AT4" s="59">
        <v>0.03</v>
      </c>
      <c r="AU4" s="59">
        <v>0.03</v>
      </c>
      <c r="AV4" s="59">
        <v>0.03</v>
      </c>
      <c r="AW4" s="59">
        <v>0.03</v>
      </c>
      <c r="AX4" s="59">
        <v>0.03</v>
      </c>
      <c r="AY4" s="59">
        <v>0.03</v>
      </c>
      <c r="AZ4" s="59">
        <v>0.03</v>
      </c>
    </row>
    <row r="5" spans="1:52">
      <c r="A5" s="49"/>
      <c r="B5" s="49"/>
      <c r="C5" s="50"/>
      <c r="D5" s="53"/>
      <c r="E5" s="52"/>
      <c r="F5" s="50"/>
      <c r="G5" s="50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1:52">
      <c r="A6" s="49"/>
      <c r="B6" s="49"/>
      <c r="C6" s="50" t="s">
        <v>10</v>
      </c>
      <c r="D6" s="53" t="s">
        <v>13</v>
      </c>
      <c r="E6" s="52" t="s">
        <v>15</v>
      </c>
      <c r="F6" s="50"/>
      <c r="G6" s="60">
        <v>1</v>
      </c>
      <c r="H6" s="51">
        <f>G6 * (1+H3)</f>
        <v>1.02</v>
      </c>
      <c r="I6" s="51">
        <f>H6 * (1+I3)</f>
        <v>1.04295</v>
      </c>
      <c r="J6" s="51">
        <f t="shared" ref="J6:AZ7" si="0">I6 * (1+J3)</f>
        <v>1.066416375</v>
      </c>
      <c r="K6" s="51">
        <f t="shared" si="0"/>
        <v>1.0904107434374999</v>
      </c>
      <c r="L6" s="51">
        <f t="shared" si="0"/>
        <v>1.1149449851648436</v>
      </c>
      <c r="M6" s="51">
        <f t="shared" si="0"/>
        <v>1.1400312473310525</v>
      </c>
      <c r="N6" s="51">
        <f t="shared" si="0"/>
        <v>1.1656819503960012</v>
      </c>
      <c r="O6" s="51">
        <f t="shared" si="0"/>
        <v>1.1919097942799113</v>
      </c>
      <c r="P6" s="51">
        <f t="shared" si="0"/>
        <v>1.2187277646512094</v>
      </c>
      <c r="Q6" s="51">
        <f t="shared" si="0"/>
        <v>1.2461491393558615</v>
      </c>
      <c r="R6" s="51">
        <f t="shared" si="0"/>
        <v>1.2835336135365374</v>
      </c>
      <c r="S6" s="51">
        <f t="shared" si="0"/>
        <v>1.3220396219426336</v>
      </c>
      <c r="T6" s="51">
        <f t="shared" si="0"/>
        <v>1.3617008106009125</v>
      </c>
      <c r="U6" s="51">
        <f t="shared" si="0"/>
        <v>1.4025518349189399</v>
      </c>
      <c r="V6" s="51">
        <f t="shared" si="0"/>
        <v>1.444628389966508</v>
      </c>
      <c r="W6" s="51">
        <f t="shared" si="0"/>
        <v>1.4879672416655032</v>
      </c>
      <c r="X6" s="51">
        <f t="shared" si="0"/>
        <v>1.5326062589154683</v>
      </c>
      <c r="Y6" s="51">
        <f t="shared" si="0"/>
        <v>1.5785844466829324</v>
      </c>
      <c r="Z6" s="51">
        <f t="shared" si="0"/>
        <v>1.6259419800834205</v>
      </c>
      <c r="AA6" s="51">
        <f t="shared" si="0"/>
        <v>1.6747202394859231</v>
      </c>
      <c r="AB6" s="51">
        <f t="shared" si="0"/>
        <v>1.7249618466705008</v>
      </c>
      <c r="AC6" s="51">
        <f t="shared" si="0"/>
        <v>1.7767107020706159</v>
      </c>
      <c r="AD6" s="51">
        <f t="shared" si="0"/>
        <v>1.8300120231327344</v>
      </c>
      <c r="AE6" s="51">
        <f t="shared" si="0"/>
        <v>1.8849123838267166</v>
      </c>
      <c r="AF6" s="51">
        <f t="shared" si="0"/>
        <v>1.941459755341518</v>
      </c>
      <c r="AG6" s="51">
        <f t="shared" si="0"/>
        <v>1.9997035480017635</v>
      </c>
      <c r="AH6" s="51">
        <f t="shared" si="0"/>
        <v>2.0596946544418167</v>
      </c>
      <c r="AI6" s="51">
        <f t="shared" si="0"/>
        <v>2.1214854940750714</v>
      </c>
      <c r="AJ6" s="51">
        <f t="shared" si="0"/>
        <v>2.1851300588973235</v>
      </c>
      <c r="AK6" s="51">
        <f t="shared" si="0"/>
        <v>2.2506839606642433</v>
      </c>
      <c r="AL6" s="51">
        <f t="shared" si="0"/>
        <v>2.3182044794841707</v>
      </c>
      <c r="AM6" s="51">
        <f t="shared" si="0"/>
        <v>2.3877506138686959</v>
      </c>
      <c r="AN6" s="51">
        <f t="shared" si="0"/>
        <v>2.4593831322847568</v>
      </c>
      <c r="AO6" s="51">
        <f t="shared" si="0"/>
        <v>2.5331646262532996</v>
      </c>
      <c r="AP6" s="51">
        <f t="shared" si="0"/>
        <v>2.6091595650408985</v>
      </c>
      <c r="AQ6" s="51">
        <f t="shared" si="0"/>
        <v>2.6874343519921253</v>
      </c>
      <c r="AR6" s="51">
        <f t="shared" si="0"/>
        <v>2.768057382551889</v>
      </c>
      <c r="AS6" s="51">
        <f t="shared" si="0"/>
        <v>2.8510991040284459</v>
      </c>
      <c r="AT6" s="51">
        <f t="shared" si="0"/>
        <v>2.9366320771492993</v>
      </c>
      <c r="AU6" s="51">
        <f t="shared" si="0"/>
        <v>3.0247310394637785</v>
      </c>
      <c r="AV6" s="51">
        <f t="shared" si="0"/>
        <v>3.115472970647692</v>
      </c>
      <c r="AW6" s="51">
        <f t="shared" si="0"/>
        <v>3.2089371597671228</v>
      </c>
      <c r="AX6" s="51">
        <f t="shared" si="0"/>
        <v>3.3052052745601364</v>
      </c>
      <c r="AY6" s="51">
        <f t="shared" si="0"/>
        <v>3.4043614327969407</v>
      </c>
      <c r="AZ6" s="51">
        <f t="shared" si="0"/>
        <v>3.506492275780849</v>
      </c>
    </row>
    <row r="7" spans="1:52">
      <c r="A7" s="49"/>
      <c r="B7" s="49"/>
      <c r="C7" s="50" t="s">
        <v>11</v>
      </c>
      <c r="D7" s="53" t="s">
        <v>13</v>
      </c>
      <c r="E7" s="52" t="s">
        <v>14</v>
      </c>
      <c r="F7" s="50"/>
      <c r="G7" s="60">
        <v>1</v>
      </c>
      <c r="H7" s="51">
        <f>G7 * (1+H4)</f>
        <v>1.02</v>
      </c>
      <c r="I7" s="51">
        <f>H7 * (1+I4)</f>
        <v>1.0506</v>
      </c>
      <c r="J7" s="51">
        <f t="shared" si="0"/>
        <v>1.0821179999999999</v>
      </c>
      <c r="K7" s="51">
        <f t="shared" si="0"/>
        <v>1.1145815399999999</v>
      </c>
      <c r="L7" s="51">
        <f t="shared" si="0"/>
        <v>1.1480189861999999</v>
      </c>
      <c r="M7" s="51">
        <f t="shared" si="0"/>
        <v>1.1824595557859998</v>
      </c>
      <c r="N7" s="51">
        <f t="shared" si="0"/>
        <v>1.2179333424595797</v>
      </c>
      <c r="O7" s="51">
        <f t="shared" si="0"/>
        <v>1.2544713427333671</v>
      </c>
      <c r="P7" s="51">
        <f t="shared" si="0"/>
        <v>1.2921054830153682</v>
      </c>
      <c r="Q7" s="51">
        <f t="shared" si="0"/>
        <v>1.3308686475058293</v>
      </c>
      <c r="R7" s="51">
        <f t="shared" si="0"/>
        <v>1.3707947069310042</v>
      </c>
      <c r="S7" s="51">
        <f t="shared" si="0"/>
        <v>1.4119185481389345</v>
      </c>
      <c r="T7" s="51">
        <f t="shared" si="0"/>
        <v>1.4542761045831025</v>
      </c>
      <c r="U7" s="51">
        <f t="shared" si="0"/>
        <v>1.4979043877205955</v>
      </c>
      <c r="V7" s="51">
        <f t="shared" si="0"/>
        <v>1.5428415193522134</v>
      </c>
      <c r="W7" s="51">
        <f t="shared" si="0"/>
        <v>1.5891267649327798</v>
      </c>
      <c r="X7" s="51">
        <f t="shared" si="0"/>
        <v>1.6368005678807633</v>
      </c>
      <c r="Y7" s="51">
        <f t="shared" si="0"/>
        <v>1.6859045849171863</v>
      </c>
      <c r="Z7" s="51">
        <f t="shared" si="0"/>
        <v>1.736481722464702</v>
      </c>
      <c r="AA7" s="51">
        <f t="shared" si="0"/>
        <v>1.788576174138643</v>
      </c>
      <c r="AB7" s="51">
        <f t="shared" si="0"/>
        <v>1.8422334593628023</v>
      </c>
      <c r="AC7" s="51">
        <f t="shared" si="0"/>
        <v>1.8975004631436865</v>
      </c>
      <c r="AD7" s="51">
        <f t="shared" si="0"/>
        <v>1.9544254770379972</v>
      </c>
      <c r="AE7" s="51">
        <f t="shared" si="0"/>
        <v>2.0130582413491371</v>
      </c>
      <c r="AF7" s="51">
        <f t="shared" si="0"/>
        <v>2.0734499885896112</v>
      </c>
      <c r="AG7" s="51">
        <f t="shared" si="0"/>
        <v>2.1356534882472995</v>
      </c>
      <c r="AH7" s="51">
        <f t="shared" si="0"/>
        <v>2.1997230928947187</v>
      </c>
      <c r="AI7" s="51">
        <f t="shared" si="0"/>
        <v>2.2657147856815603</v>
      </c>
      <c r="AJ7" s="51">
        <f t="shared" si="0"/>
        <v>2.3336862292520073</v>
      </c>
      <c r="AK7" s="51">
        <f t="shared" si="0"/>
        <v>2.4036968161295675</v>
      </c>
      <c r="AL7" s="51">
        <f t="shared" si="0"/>
        <v>2.4758077206134548</v>
      </c>
      <c r="AM7" s="51">
        <f t="shared" si="0"/>
        <v>2.5500819522318583</v>
      </c>
      <c r="AN7" s="51">
        <f t="shared" si="0"/>
        <v>2.6265844107988143</v>
      </c>
      <c r="AO7" s="51">
        <f t="shared" si="0"/>
        <v>2.705381943122779</v>
      </c>
      <c r="AP7" s="51">
        <f t="shared" si="0"/>
        <v>2.7865434014164623</v>
      </c>
      <c r="AQ7" s="51">
        <f t="shared" si="0"/>
        <v>2.8701397034589564</v>
      </c>
      <c r="AR7" s="51">
        <f t="shared" si="0"/>
        <v>2.9562438945627254</v>
      </c>
      <c r="AS7" s="51">
        <f t="shared" si="0"/>
        <v>3.0449312113996072</v>
      </c>
      <c r="AT7" s="51">
        <f t="shared" si="0"/>
        <v>3.1362791477415954</v>
      </c>
      <c r="AU7" s="51">
        <f t="shared" si="0"/>
        <v>3.2303675221738435</v>
      </c>
      <c r="AV7" s="51">
        <f t="shared" si="0"/>
        <v>3.3272785478390587</v>
      </c>
      <c r="AW7" s="51">
        <f t="shared" si="0"/>
        <v>3.4270969042742307</v>
      </c>
      <c r="AX7" s="51">
        <f t="shared" si="0"/>
        <v>3.5299098114024576</v>
      </c>
      <c r="AY7" s="51">
        <f t="shared" si="0"/>
        <v>3.6358071057445316</v>
      </c>
      <c r="AZ7" s="51">
        <f t="shared" si="0"/>
        <v>3.7448813189168675</v>
      </c>
    </row>
    <row r="11" spans="1:52"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</row>
    <row r="12" spans="1:52"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Capex</vt:lpstr>
      <vt:lpstr>O&amp;M</vt:lpstr>
      <vt:lpstr>Lifecycle</vt:lpstr>
      <vt:lpstr>Ridership, Revenue, PMT</vt:lpstr>
      <vt:lpstr>Inflation Series and Factors</vt:lpstr>
      <vt:lpstr>Capex!Print_Titles</vt:lpstr>
      <vt:lpstr>Lifecycle!Print_Titles</vt:lpstr>
      <vt:lpstr>'O&amp;M'!Print_Titles</vt:lpstr>
      <vt:lpstr>'Ridership, Revenue, PMT'!Print_Titles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Dillon, John O</dc:creator>
  <cp:lastModifiedBy>Lou Desktop</cp:lastModifiedBy>
  <cp:lastPrinted>2015-06-12T20:25:44Z</cp:lastPrinted>
  <dcterms:created xsi:type="dcterms:W3CDTF">2015-06-09T19:52:35Z</dcterms:created>
  <dcterms:modified xsi:type="dcterms:W3CDTF">2016-05-31T22:19:52Z</dcterms:modified>
</cp:coreProperties>
</file>